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2"/>
  </bookViews>
  <sheets>
    <sheet name="dec 2015" sheetId="1" r:id="rId1"/>
    <sheet name="IAN 2016" sheetId="2" r:id="rId2"/>
    <sheet name="aprilie  2017" sheetId="3" r:id="rId3"/>
  </sheets>
  <definedNames/>
  <calcPr fullCalcOnLoad="1"/>
</workbook>
</file>

<file path=xl/sharedStrings.xml><?xml version="1.0" encoding="utf-8"?>
<sst xmlns="http://schemas.openxmlformats.org/spreadsheetml/2006/main" count="989" uniqueCount="285">
  <si>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</si>
  <si>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</si>
  <si>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</si>
  <si>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</si>
  <si>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</si>
  <si>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</si>
  <si>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</si>
  <si>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</si>
  <si>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</si>
  <si>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</si>
  <si>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</si>
  <si>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</si>
  <si>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</si>
  <si>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</si>
  <si>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</si>
  <si>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</si>
  <si>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</si>
  <si>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</si>
  <si>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</si>
  <si>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</si>
  <si>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</si>
  <si>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</si>
  <si>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</si>
  <si>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</si>
  <si>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</si>
  <si>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</si>
  <si>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</si>
  <si>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</si>
  <si>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</si>
  <si>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</si>
  <si>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</si>
  <si>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</si>
  <si>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</si>
  <si>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</si>
  <si>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</si>
  <si>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</si>
  <si>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</si>
  <si>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</si>
  <si>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</si>
  <si>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</si>
  <si>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</si>
  <si>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</si>
  <si>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</si>
  <si>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</si>
  <si>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</si>
  <si>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</si>
  <si>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</si>
  <si>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</si>
  <si>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</si>
  <si>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</si>
  <si>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</si>
  <si>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</si>
  <si>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</si>
  <si>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</si>
  <si>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</si>
  <si>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</si>
  <si>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</si>
  <si>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</si>
  <si>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</si>
  <si>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</si>
  <si>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</si>
  <si>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</si>
  <si>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</si>
  <si>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</si>
  <si>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</si>
  <si>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</si>
  <si>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</si>
  <si>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</si>
  <si>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</si>
  <si>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</si>
  <si>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</si>
  <si>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</si>
  <si>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</si>
  <si>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</si>
  <si>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</si>
  <si>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</si>
  <si>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</si>
  <si>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</si>
  <si>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</si>
  <si>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</si>
  <si>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</si>
  <si>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</si>
  <si>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</si>
  <si>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</si>
  <si>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</si>
  <si>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</si>
  <si>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</si>
  <si>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</si>
  <si>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</si>
  <si>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</si>
  <si>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</si>
  <si>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</si>
  <si>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</si>
  <si>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</si>
  <si>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</si>
  <si>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</si>
  <si>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</si>
  <si>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</si>
  <si>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</si>
  <si>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</si>
  <si>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</si>
  <si>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</si>
  <si>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</si>
  <si>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</si>
  <si>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</si>
  <si>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</si>
  <si>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</si>
  <si>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</si>
  <si>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</si>
  <si>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</si>
  <si>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</si>
  <si>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</si>
  <si>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</si>
  <si>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</si>
  <si>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</si>
  <si>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</si>
  <si>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</si>
  <si>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</si>
  <si>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</si>
  <si>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</si>
  <si>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</si>
  <si>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</si>
  <si>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</si>
  <si>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</si>
  <si>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</si>
  <si>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</si>
  <si>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</si>
  <si>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</si>
  <si>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</si>
  <si>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</si>
  <si>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</si>
  <si>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</si>
  <si>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</si>
  <si>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</si>
  <si>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</si>
  <si>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</si>
  <si>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</si>
  <si>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</si>
  <si>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</si>
  <si>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</si>
  <si>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</si>
  <si>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</si>
  <si>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</si>
  <si>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</si>
  <si>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</si>
  <si>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</si>
  <si>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</si>
  <si>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</si>
  <si>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</si>
  <si>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</si>
  <si>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</si>
  <si>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</si>
  <si>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</si>
  <si>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</si>
  <si>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</si>
  <si>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</si>
  <si>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</si>
  <si>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</si>
  <si>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</si>
  <si>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</si>
  <si>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</si>
  <si>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</si>
  <si>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</si>
  <si>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</si>
  <si>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</si>
  <si>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</si>
  <si>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</si>
  <si>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</si>
  <si>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</si>
  <si>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</si>
  <si>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</si>
  <si>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</si>
  <si>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HANDILUG</t>
  </si>
  <si>
    <t>Lugoj</t>
  </si>
  <si>
    <t>RO63TREZ6235069XXX000313</t>
  </si>
  <si>
    <t>AUDIO NOVA</t>
  </si>
  <si>
    <t>RO75TREZ7005069XXX010649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</si>
  <si>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</si>
  <si>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</si>
  <si>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</si>
  <si>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</si>
  <si>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</si>
  <si>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</si>
  <si>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</si>
  <si>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</si>
  <si>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</si>
  <si>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</si>
  <si>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</si>
  <si>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</si>
  <si>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</si>
  <si>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</si>
  <si>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</si>
  <si>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</si>
  <si>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</si>
  <si>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</si>
  <si>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</si>
  <si>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</si>
  <si>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</si>
  <si>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</si>
  <si>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</si>
  <si>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</si>
  <si>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</si>
  <si>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</si>
  <si>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</si>
  <si>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</si>
  <si>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</si>
  <si>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</si>
  <si>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</si>
  <si>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</si>
  <si>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</si>
  <si>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</si>
  <si>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</si>
  <si>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</si>
  <si>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</si>
  <si>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</si>
  <si>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</si>
  <si>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SONORM</t>
  </si>
  <si>
    <t>RO43TR</t>
  </si>
  <si>
    <t>EZ70050</t>
  </si>
  <si>
    <t>69XXX00</t>
  </si>
  <si>
    <t>RO02TR</t>
  </si>
  <si>
    <t>EZ27005</t>
  </si>
  <si>
    <t>069XXX0</t>
  </si>
  <si>
    <t>02651</t>
  </si>
  <si>
    <t>RO57TR</t>
  </si>
  <si>
    <t>EZ36750</t>
  </si>
  <si>
    <t>0385</t>
  </si>
  <si>
    <t xml:space="preserve">01.05. </t>
  </si>
  <si>
    <t>VALDOMEDICA</t>
  </si>
  <si>
    <t>TRADING</t>
  </si>
  <si>
    <t>RO69TR</t>
  </si>
  <si>
    <t>EZ70650</t>
  </si>
  <si>
    <t>6602</t>
  </si>
  <si>
    <t>CAS Maramures</t>
  </si>
  <si>
    <t>MG EXIM</t>
  </si>
  <si>
    <t>ROMITALIA</t>
  </si>
  <si>
    <t>R060TR</t>
  </si>
  <si>
    <t>EZ70350</t>
  </si>
  <si>
    <t>0257</t>
  </si>
  <si>
    <t>trimis in ERP in</t>
  </si>
  <si>
    <t xml:space="preserve">MESSER </t>
  </si>
  <si>
    <t>ROMANIA GAZ</t>
  </si>
  <si>
    <t>31-01-2017</t>
  </si>
  <si>
    <t>SC BIOSINTEX SRL</t>
  </si>
  <si>
    <t>BSX207820</t>
  </si>
  <si>
    <t>SC LINDE GAZ ROMANIA SRL</t>
  </si>
  <si>
    <t>0072008591</t>
  </si>
  <si>
    <t>30-01-2017</t>
  </si>
  <si>
    <t>SC MEDICAL EXPRESS SRL</t>
  </si>
  <si>
    <t>64776</t>
  </si>
  <si>
    <t>64774</t>
  </si>
  <si>
    <t>64775</t>
  </si>
  <si>
    <t>64804</t>
  </si>
  <si>
    <t>64816</t>
  </si>
  <si>
    <t>SC MOTIVATION SRL</t>
  </si>
  <si>
    <t>320170084</t>
  </si>
  <si>
    <t>SC NEWMEDICS COM SRL</t>
  </si>
  <si>
    <t>10233</t>
  </si>
  <si>
    <t>10234</t>
  </si>
  <si>
    <t>10241</t>
  </si>
  <si>
    <t>10240</t>
  </si>
  <si>
    <t>10242</t>
  </si>
  <si>
    <t>10243</t>
  </si>
  <si>
    <t>10239</t>
  </si>
  <si>
    <t>10245</t>
  </si>
  <si>
    <t>10244</t>
  </si>
  <si>
    <t>SC ORTOPROFIL PROD ROMANIA SRL</t>
  </si>
  <si>
    <t>2400167</t>
  </si>
  <si>
    <t>2400168</t>
  </si>
  <si>
    <t>trimis</t>
  </si>
  <si>
    <t>ACTIVORT</t>
  </si>
  <si>
    <t>martie 2017</t>
  </si>
  <si>
    <t xml:space="preserve">BEST MEDIC </t>
  </si>
  <si>
    <t xml:space="preserve">MAG </t>
  </si>
  <si>
    <t>RUBICON</t>
  </si>
  <si>
    <t>EDITECH</t>
  </si>
  <si>
    <t xml:space="preserve"> </t>
  </si>
  <si>
    <t>26,04,2017</t>
  </si>
  <si>
    <t xml:space="preserve">                                                                         </t>
  </si>
  <si>
    <t>31,03,2017</t>
  </si>
  <si>
    <t>01,04,2017</t>
  </si>
  <si>
    <t>27,04,2017</t>
  </si>
  <si>
    <t>30,04,2017</t>
  </si>
  <si>
    <t xml:space="preserve">   </t>
  </si>
  <si>
    <t>Centralizatorul facturilor aferente dispozitivelor medicale platite in luna  mai 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</si>
</sst>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\-mmm\-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56" applyFont="1" applyFill="1" applyAlignment="1">
      <alignment/>
      <protection/>
    </xf>
    <xf numFmtId="0" fontId="5" fillId="0" borderId="0" xfId="0" applyFont="1" applyAlignment="1">
      <alignment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0" xfId="56" applyNumberFormat="1" applyFont="1" applyFill="1" applyBorder="1">
      <alignment/>
      <protection/>
    </xf>
    <xf numFmtId="0" fontId="5" fillId="0" borderId="10" xfId="56" applyFont="1" applyFill="1" applyBorder="1">
      <alignment/>
      <protection/>
    </xf>
    <xf numFmtId="4" fontId="5" fillId="33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justify" vertical="center"/>
      <protection/>
    </xf>
    <xf numFmtId="14" fontId="5" fillId="0" borderId="10" xfId="56" applyNumberFormat="1" applyFont="1" applyFill="1" applyBorder="1" applyAlignment="1">
      <alignment horizontal="justify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0" xfId="57" applyFont="1" applyFill="1" applyBorder="1">
      <alignment/>
      <protection/>
    </xf>
    <xf numFmtId="4" fontId="5" fillId="33" borderId="10" xfId="57" applyNumberFormat="1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2" fontId="5" fillId="0" borderId="10" xfId="57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57" applyNumberFormat="1" applyFont="1" applyFill="1" applyBorder="1">
      <alignment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4" fillId="0" borderId="10" xfId="57" applyFont="1" applyFill="1" applyBorder="1">
      <alignment/>
      <protection/>
    </xf>
    <xf numFmtId="0" fontId="5" fillId="0" borderId="11" xfId="57" applyFont="1" applyFill="1" applyBorder="1">
      <alignment/>
      <protection/>
    </xf>
    <xf numFmtId="4" fontId="5" fillId="0" borderId="11" xfId="57" applyNumberFormat="1" applyFont="1" applyFill="1" applyBorder="1">
      <alignment/>
      <protection/>
    </xf>
    <xf numFmtId="2" fontId="4" fillId="0" borderId="10" xfId="57" applyNumberFormat="1" applyFont="1" applyFill="1" applyBorder="1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4" fontId="5" fillId="0" borderId="0" xfId="57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4" fontId="5" fillId="0" borderId="0" xfId="0" applyNumberFormat="1" applyFont="1" applyFill="1" applyAlignment="1">
      <alignment/>
    </xf>
    <xf numFmtId="0" fontId="4" fillId="0" borderId="0" xfId="56" applyFont="1" applyFill="1" applyAlignment="1">
      <alignment horizontal="left"/>
      <protection/>
    </xf>
    <xf numFmtId="4" fontId="5" fillId="0" borderId="0" xfId="56" applyNumberFormat="1" applyFont="1" applyFill="1" applyAlignment="1">
      <alignment horizontal="left"/>
      <protection/>
    </xf>
    <xf numFmtId="4" fontId="4" fillId="0" borderId="0" xfId="56" applyNumberFormat="1" applyFont="1" applyFill="1">
      <alignment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4" fontId="5" fillId="0" borderId="0" xfId="0" applyNumberFormat="1" applyFont="1" applyFill="1" applyBorder="1" applyAlignment="1">
      <alignment/>
    </xf>
    <xf numFmtId="4" fontId="5" fillId="0" borderId="0" xfId="57" applyNumberFormat="1" applyFont="1" applyFill="1">
      <alignment/>
      <protection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center" vertical="center"/>
    </xf>
    <xf numFmtId="4" fontId="4" fillId="0" borderId="11" xfId="57" applyNumberFormat="1" applyFont="1" applyFill="1" applyBorder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 horizontal="right"/>
      <protection/>
    </xf>
    <xf numFmtId="4" fontId="5" fillId="0" borderId="11" xfId="57" applyNumberFormat="1" applyFont="1" applyFill="1" applyBorder="1" applyAlignment="1">
      <alignment horizontal="right"/>
      <protection/>
    </xf>
    <xf numFmtId="4" fontId="4" fillId="0" borderId="11" xfId="57" applyNumberFormat="1" applyFont="1" applyFill="1" applyBorder="1" applyAlignment="1">
      <alignment horizontal="right"/>
      <protection/>
    </xf>
    <xf numFmtId="4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3" xfId="56" applyFont="1" applyFill="1" applyBorder="1" applyAlignment="1">
      <alignment horizontal="justify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center" vertical="center"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33" borderId="10" xfId="56" applyNumberFormat="1" applyFont="1" applyFill="1" applyBorder="1">
      <alignment/>
      <protection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3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56" applyFont="1" applyFill="1" applyBorder="1" applyAlignment="1">
      <alignment horizontal="center"/>
      <protection/>
    </xf>
    <xf numFmtId="4" fontId="5" fillId="0" borderId="14" xfId="56" applyNumberFormat="1" applyFont="1" applyFill="1" applyBorder="1" applyAlignment="1">
      <alignment horizontal="center"/>
      <protection/>
    </xf>
    <xf numFmtId="4" fontId="5" fillId="33" borderId="11" xfId="56" applyNumberFormat="1" applyFont="1" applyFill="1" applyBorder="1">
      <alignment/>
      <protection/>
    </xf>
    <xf numFmtId="4" fontId="5" fillId="0" borderId="11" xfId="56" applyNumberFormat="1" applyFont="1" applyFill="1" applyBorder="1">
      <alignment/>
      <protection/>
    </xf>
    <xf numFmtId="4" fontId="5" fillId="0" borderId="15" xfId="56" applyNumberFormat="1" applyFont="1" applyFill="1" applyBorder="1">
      <alignment/>
      <protection/>
    </xf>
    <xf numFmtId="4" fontId="5" fillId="0" borderId="16" xfId="56" applyNumberFormat="1" applyFont="1" applyFill="1" applyBorder="1">
      <alignment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" fillId="0" borderId="11" xfId="57" applyNumberFormat="1" applyFont="1" applyFill="1" applyBorder="1">
      <alignment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vertical="center"/>
    </xf>
    <xf numFmtId="0" fontId="5" fillId="0" borderId="17" xfId="57" applyFont="1" applyFill="1" applyBorder="1">
      <alignment/>
      <protection/>
    </xf>
    <xf numFmtId="0" fontId="5" fillId="0" borderId="10" xfId="56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0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0" xfId="56" applyFont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0" fillId="0" borderId="0" xfId="0" applyAlignment="1">
      <alignment horizontal="left"/>
    </xf>
    <xf numFmtId="4" fontId="4" fillId="0" borderId="0" xfId="56" applyNumberFormat="1" applyFont="1" applyBorder="1" applyAlignment="1">
      <alignment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56" applyFont="1" applyBorder="1" applyAlignment="1">
      <alignment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33" borderId="10" xfId="57" applyNumberFormat="1" applyFont="1" applyFill="1" applyBorder="1">
      <alignment/>
      <protection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/>
      <protection/>
    </xf>
    <xf numFmtId="0" fontId="5" fillId="0" borderId="11" xfId="56" applyFont="1" applyFill="1" applyBorder="1" applyAlignment="1">
      <alignment horizontal="justify" vertical="center"/>
      <protection/>
    </xf>
    <xf numFmtId="0" fontId="5" fillId="0" borderId="11" xfId="56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4" fillId="0" borderId="11" xfId="57" applyFont="1" applyFill="1" applyBorder="1" applyAlignment="1">
      <alignment horizontal="left" vertical="center" wrapText="1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4" fontId="5" fillId="0" borderId="11" xfId="57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4" fontId="3" fillId="0" borderId="0" xfId="0" applyNumberFormat="1" applyFont="1" applyAlignment="1">
      <alignment/>
    </xf>
    <xf numFmtId="0" fontId="5" fillId="0" borderId="20" xfId="57" applyFont="1" applyFill="1" applyBorder="1">
      <alignment/>
      <protection/>
    </xf>
    <xf numFmtId="14" fontId="5" fillId="0" borderId="10" xfId="56" applyNumberFormat="1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11" xfId="57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15" xfId="57" applyFont="1" applyFill="1" applyBorder="1" applyAlignment="1">
      <alignment horizontal="lef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5" fillId="0" borderId="16" xfId="57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49" fontId="5" fillId="0" borderId="13" xfId="0" applyNumberFormat="1" applyFont="1" applyFill="1" applyBorder="1" applyAlignment="1">
      <alignment horizontal="justify" vertical="center"/>
    </xf>
    <xf numFmtId="0" fontId="0" fillId="0" borderId="18" xfId="0" applyFont="1" applyBorder="1" applyAlignment="1">
      <alignment horizontal="left"/>
    </xf>
    <xf numFmtId="0" fontId="5" fillId="0" borderId="12" xfId="57" applyFont="1" applyFill="1" applyBorder="1" applyAlignment="1">
      <alignment horizontal="justify" vertic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5" fillId="0" borderId="13" xfId="57" applyFont="1" applyFill="1" applyBorder="1" applyAlignment="1">
      <alignment horizontal="justify" vertical="center"/>
      <protection/>
    </xf>
    <xf numFmtId="0" fontId="43" fillId="0" borderId="12" xfId="57" applyFont="1" applyFill="1" applyBorder="1">
      <alignment/>
      <protection/>
    </xf>
    <xf numFmtId="0" fontId="5" fillId="0" borderId="13" xfId="57" applyFont="1" applyFill="1" applyBorder="1">
      <alignment/>
      <protection/>
    </xf>
    <xf numFmtId="0" fontId="5" fillId="0" borderId="13" xfId="57" applyFont="1" applyFill="1" applyBorder="1" applyAlignment="1">
      <alignment horizontal="left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11" xfId="57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/>
    </xf>
    <xf numFmtId="0" fontId="4" fillId="34" borderId="19" xfId="57" applyFont="1" applyFill="1" applyBorder="1" applyAlignment="1">
      <alignment horizontal="center" vertical="center" wrapText="1"/>
      <protection/>
    </xf>
    <xf numFmtId="0" fontId="4" fillId="34" borderId="18" xfId="57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justify" vertic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0" fillId="0" borderId="0" xfId="0" applyBorder="1" applyAlignment="1">
      <alignment/>
    </xf>
    <xf numFmtId="0" fontId="5" fillId="0" borderId="10" xfId="56" applyFont="1" applyFill="1" applyBorder="1" applyAlignment="1">
      <alignment horizontal="center" shrinkToFit="1"/>
      <protection/>
    </xf>
    <xf numFmtId="0" fontId="0" fillId="0" borderId="0" xfId="0" applyFont="1" applyAlignment="1">
      <alignment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left" vertical="center" wrapText="1"/>
      <protection/>
    </xf>
    <xf numFmtId="4" fontId="4" fillId="0" borderId="0" xfId="0" applyNumberFormat="1" applyFont="1" applyFill="1" applyAlignment="1">
      <alignment horizontal="center"/>
    </xf>
    <xf numFmtId="170" fontId="5" fillId="0" borderId="0" xfId="44" applyFont="1" applyFill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4" fontId="5" fillId="0" borderId="12" xfId="57" applyNumberFormat="1" applyFont="1" applyFill="1" applyBorder="1" applyAlignment="1">
      <alignment horizontal="justify" vertical="center"/>
      <protection/>
    </xf>
    <xf numFmtId="14" fontId="5" fillId="0" borderId="12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7" applyFont="1" applyFill="1" applyBorder="1" applyAlignment="1">
      <alignment horizontal="justify" vertical="center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/>
      <protection/>
    </xf>
    <xf numFmtId="0" fontId="5" fillId="0" borderId="0" xfId="56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" fontId="5" fillId="0" borderId="0" xfId="56" applyNumberFormat="1" applyFont="1" applyFill="1" applyAlignment="1">
      <alignment horizontal="center"/>
      <protection/>
    </xf>
    <xf numFmtId="0" fontId="5" fillId="0" borderId="10" xfId="56" applyFont="1" applyFill="1" applyBorder="1" applyAlignment="1">
      <alignment horizontal="center"/>
      <protection/>
    </xf>
    <xf numFmtId="4" fontId="5" fillId="0" borderId="15" xfId="56" applyNumberFormat="1" applyFont="1" applyFill="1" applyBorder="1">
      <alignment/>
      <protection/>
    </xf>
    <xf numFmtId="49" fontId="5" fillId="0" borderId="16" xfId="56" applyNumberFormat="1" applyFont="1" applyFill="1" applyBorder="1">
      <alignment/>
      <protection/>
    </xf>
    <xf numFmtId="0" fontId="6" fillId="0" borderId="0" xfId="56" applyFont="1" applyFill="1" applyAlignment="1">
      <alignment/>
      <protection/>
    </xf>
    <xf numFmtId="0" fontId="4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34" borderId="21" xfId="0" applyFont="1" applyFill="1" applyBorder="1" applyAlignment="1">
      <alignment horizontal="center" vertical="center"/>
    </xf>
    <xf numFmtId="0" fontId="5" fillId="0" borderId="18" xfId="57" applyFont="1" applyFill="1" applyBorder="1" applyAlignment="1">
      <alignment horizontal="left" vertical="center"/>
      <protection/>
    </xf>
    <xf numFmtId="0" fontId="4" fillId="34" borderId="20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4" fontId="3" fillId="0" borderId="2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44" fillId="0" borderId="24" xfId="0" applyNumberFormat="1" applyFont="1" applyBorder="1" applyAlignment="1">
      <alignment horizontal="right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4" fontId="0" fillId="0" borderId="0" xfId="0" applyNumberFormat="1" applyFont="1" applyBorder="1" applyAlignment="1">
      <alignment horizontal="right"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" fontId="5" fillId="0" borderId="10" xfId="57" applyNumberFormat="1" applyFont="1" applyFill="1" applyBorder="1" applyAlignment="1">
      <alignment horizontal="right"/>
      <protection/>
    </xf>
    <xf numFmtId="2" fontId="0" fillId="0" borderId="10" xfId="0" applyNumberFormat="1" applyFont="1" applyFill="1" applyBorder="1" applyAlignment="1">
      <alignment/>
    </xf>
    <xf numFmtId="4" fontId="4" fillId="0" borderId="10" xfId="56" applyNumberFormat="1" applyFont="1" applyFill="1" applyBorder="1">
      <alignment/>
      <protection/>
    </xf>
    <xf numFmtId="2" fontId="5" fillId="0" borderId="10" xfId="57" applyNumberFormat="1" applyFont="1" applyFill="1" applyBorder="1">
      <alignment/>
      <protection/>
    </xf>
    <xf numFmtId="0" fontId="5" fillId="0" borderId="10" xfId="57" applyFont="1" applyFill="1" applyBorder="1">
      <alignment/>
      <protection/>
    </xf>
    <xf numFmtId="4" fontId="5" fillId="0" borderId="10" xfId="57" applyNumberFormat="1" applyFont="1" applyFill="1" applyBorder="1">
      <alignment/>
      <protection/>
    </xf>
    <xf numFmtId="4" fontId="4" fillId="0" borderId="20" xfId="57" applyNumberFormat="1" applyFont="1" applyFill="1" applyBorder="1">
      <alignment/>
      <protection/>
    </xf>
    <xf numFmtId="0" fontId="5" fillId="0" borderId="11" xfId="57" applyFont="1" applyFill="1" applyBorder="1">
      <alignment/>
      <protection/>
    </xf>
    <xf numFmtId="4" fontId="5" fillId="0" borderId="11" xfId="57" applyNumberFormat="1" applyFont="1" applyFill="1" applyBorder="1" applyAlignment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34" borderId="22" xfId="57" applyFont="1" applyFill="1" applyBorder="1" applyAlignment="1">
      <alignment horizontal="center" vertical="center" wrapText="1"/>
      <protection/>
    </xf>
    <xf numFmtId="0" fontId="4" fillId="34" borderId="0" xfId="5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11" xfId="0" applyFont="1" applyBorder="1" applyAlignment="1">
      <alignment/>
    </xf>
    <xf numFmtId="0" fontId="5" fillId="0" borderId="0" xfId="56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/>
    </xf>
    <xf numFmtId="4" fontId="5" fillId="0" borderId="0" xfId="56" applyNumberFormat="1" applyFont="1" applyFill="1" applyAlignment="1">
      <alignment horizontal="left"/>
      <protection/>
    </xf>
    <xf numFmtId="4" fontId="5" fillId="0" borderId="0" xfId="57" applyNumberFormat="1" applyFont="1" applyFill="1">
      <alignment/>
      <protection/>
    </xf>
    <xf numFmtId="4" fontId="0" fillId="0" borderId="0" xfId="0" applyNumberFormat="1" applyFont="1" applyAlignment="1">
      <alignment/>
    </xf>
    <xf numFmtId="4" fontId="4" fillId="34" borderId="11" xfId="57" applyNumberFormat="1" applyFont="1" applyFill="1" applyBorder="1">
      <alignment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5" fillId="0" borderId="25" xfId="0" applyNumberFormat="1" applyFont="1" applyBorder="1" applyAlignment="1">
      <alignment horizontal="right"/>
    </xf>
    <xf numFmtId="0" fontId="4" fillId="34" borderId="13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2" fontId="0" fillId="34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5" fillId="34" borderId="10" xfId="56" applyFont="1" applyFill="1" applyBorder="1">
      <alignment/>
      <protection/>
    </xf>
    <xf numFmtId="14" fontId="5" fillId="34" borderId="10" xfId="56" applyNumberFormat="1" applyFont="1" applyFill="1" applyBorder="1" applyAlignment="1">
      <alignment horizontal="center"/>
      <protection/>
    </xf>
    <xf numFmtId="4" fontId="4" fillId="34" borderId="10" xfId="56" applyNumberFormat="1" applyFont="1" applyFill="1" applyBorder="1">
      <alignment/>
      <protection/>
    </xf>
    <xf numFmtId="0" fontId="0" fillId="34" borderId="12" xfId="0" applyFont="1" applyFill="1" applyBorder="1" applyAlignment="1">
      <alignment/>
    </xf>
    <xf numFmtId="0" fontId="5" fillId="34" borderId="10" xfId="57" applyFont="1" applyFill="1" applyBorder="1">
      <alignment/>
      <protection/>
    </xf>
    <xf numFmtId="0" fontId="5" fillId="34" borderId="10" xfId="57" applyFont="1" applyFill="1" applyBorder="1" applyAlignment="1">
      <alignment horizontal="center"/>
      <protection/>
    </xf>
    <xf numFmtId="4" fontId="4" fillId="34" borderId="10" xfId="57" applyNumberFormat="1" applyFont="1" applyFill="1" applyBorder="1">
      <alignment/>
      <protection/>
    </xf>
    <xf numFmtId="14" fontId="0" fillId="34" borderId="1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" fontId="5" fillId="34" borderId="10" xfId="57" applyNumberFormat="1" applyFont="1" applyFill="1" applyBorder="1">
      <alignment/>
      <protection/>
    </xf>
    <xf numFmtId="0" fontId="5" fillId="34" borderId="11" xfId="57" applyFont="1" applyFill="1" applyBorder="1">
      <alignment/>
      <protection/>
    </xf>
    <xf numFmtId="0" fontId="5" fillId="34" borderId="11" xfId="57" applyFont="1" applyFill="1" applyBorder="1" applyAlignment="1">
      <alignment horizontal="center"/>
      <protection/>
    </xf>
    <xf numFmtId="14" fontId="5" fillId="34" borderId="10" xfId="57" applyNumberFormat="1" applyFont="1" applyFill="1" applyBorder="1" applyAlignment="1">
      <alignment horizontal="center"/>
      <protection/>
    </xf>
    <xf numFmtId="2" fontId="5" fillId="34" borderId="10" xfId="57" applyNumberFormat="1" applyFont="1" applyFill="1" applyBorder="1" applyAlignment="1">
      <alignment horizontal="right"/>
      <protection/>
    </xf>
    <xf numFmtId="4" fontId="5" fillId="34" borderId="10" xfId="57" applyNumberFormat="1" applyFont="1" applyFill="1" applyBorder="1" applyAlignment="1">
      <alignment horizontal="right"/>
      <protection/>
    </xf>
    <xf numFmtId="14" fontId="5" fillId="34" borderId="11" xfId="57" applyNumberFormat="1" applyFont="1" applyFill="1" applyBorder="1" applyAlignment="1">
      <alignment horizontal="center"/>
      <protection/>
    </xf>
    <xf numFmtId="4" fontId="5" fillId="34" borderId="11" xfId="57" applyNumberFormat="1" applyFont="1" applyFill="1" applyBorder="1" applyAlignment="1">
      <alignment horizontal="right"/>
      <protection/>
    </xf>
    <xf numFmtId="4" fontId="5" fillId="34" borderId="11" xfId="57" applyNumberFormat="1" applyFont="1" applyFill="1" applyBorder="1">
      <alignment/>
      <protection/>
    </xf>
    <xf numFmtId="14" fontId="0" fillId="34" borderId="11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14" fontId="0" fillId="34" borderId="26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0" fontId="4" fillId="34" borderId="10" xfId="57" applyFont="1" applyFill="1" applyBorder="1">
      <alignment/>
      <protection/>
    </xf>
    <xf numFmtId="0" fontId="4" fillId="34" borderId="10" xfId="57" applyFont="1" applyFill="1" applyBorder="1" applyAlignment="1">
      <alignment horizontal="center"/>
      <protection/>
    </xf>
    <xf numFmtId="0" fontId="5" fillId="34" borderId="20" xfId="57" applyFont="1" applyFill="1" applyBorder="1" applyAlignment="1">
      <alignment horizontal="center"/>
      <protection/>
    </xf>
    <xf numFmtId="14" fontId="5" fillId="34" borderId="17" xfId="57" applyNumberFormat="1" applyFont="1" applyFill="1" applyBorder="1" applyAlignment="1">
      <alignment horizontal="center"/>
      <protection/>
    </xf>
    <xf numFmtId="0" fontId="0" fillId="34" borderId="17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4" fillId="34" borderId="17" xfId="57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right"/>
    </xf>
    <xf numFmtId="14" fontId="0" fillId="34" borderId="28" xfId="0" applyNumberFormat="1" applyFont="1" applyFill="1" applyBorder="1" applyAlignment="1">
      <alignment horizontal="right"/>
    </xf>
    <xf numFmtId="2" fontId="0" fillId="34" borderId="27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 horizontal="right"/>
    </xf>
    <xf numFmtId="2" fontId="0" fillId="34" borderId="10" xfId="6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/>
      <protection/>
    </xf>
    <xf numFmtId="0" fontId="5" fillId="0" borderId="12" xfId="56" applyFont="1" applyFill="1" applyBorder="1" applyAlignment="1">
      <alignment horizontal="justify" vertic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justify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0" fontId="5" fillId="0" borderId="17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4" fontId="5" fillId="0" borderId="17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justify" vertical="center" wrapText="1"/>
      <protection/>
    </xf>
    <xf numFmtId="0" fontId="5" fillId="0" borderId="12" xfId="56" applyFont="1" applyFill="1" applyBorder="1" applyAlignment="1">
      <alignment horizontal="justify" vertical="center" wrapText="1"/>
      <protection/>
    </xf>
    <xf numFmtId="0" fontId="5" fillId="0" borderId="13" xfId="56" applyFont="1" applyFill="1" applyBorder="1" applyAlignment="1">
      <alignment horizontal="left" vertical="center"/>
      <protection/>
    </xf>
    <xf numFmtId="14" fontId="5" fillId="0" borderId="13" xfId="56" applyNumberFormat="1" applyFont="1" applyFill="1" applyBorder="1" applyAlignment="1">
      <alignment horizontal="justify" vertical="center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justify" vertical="center"/>
      <protection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57" applyFont="1" applyFill="1" applyBorder="1" applyAlignment="1">
      <alignment horizontal="left" vertical="center"/>
      <protection/>
    </xf>
    <xf numFmtId="0" fontId="5" fillId="0" borderId="13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justify" vertical="center"/>
      <protection/>
    </xf>
    <xf numFmtId="0" fontId="5" fillId="0" borderId="13" xfId="57" applyFont="1" applyFill="1" applyBorder="1" applyAlignment="1">
      <alignment horizontal="justify" vertical="center"/>
      <protection/>
    </xf>
    <xf numFmtId="0" fontId="5" fillId="0" borderId="12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justify" vertical="center"/>
      <protection/>
    </xf>
    <xf numFmtId="0" fontId="5" fillId="0" borderId="10" xfId="57" applyFont="1" applyFill="1" applyBorder="1" applyAlignment="1">
      <alignment horizontal="center" vertical="top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57" applyFont="1" applyFill="1" applyBorder="1" applyAlignment="1">
      <alignment horizontal="left" vertical="top" wrapText="1"/>
      <protection/>
    </xf>
    <xf numFmtId="0" fontId="5" fillId="0" borderId="13" xfId="57" applyFont="1" applyFill="1" applyBorder="1" applyAlignment="1">
      <alignment horizontal="left" vertical="top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justify" vertical="center" wrapText="1"/>
      <protection/>
    </xf>
    <xf numFmtId="0" fontId="5" fillId="0" borderId="13" xfId="57" applyFont="1" applyFill="1" applyBorder="1" applyAlignment="1">
      <alignment horizontal="justify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0" xfId="56" applyFont="1" applyBorder="1" applyAlignment="1">
      <alignment horizontal="center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4" fontId="5" fillId="0" borderId="12" xfId="56" applyNumberFormat="1" applyFont="1" applyFill="1" applyBorder="1" applyAlignment="1">
      <alignment horizontal="justify" vertical="center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0" fontId="4" fillId="34" borderId="13" xfId="57" applyFont="1" applyFill="1" applyBorder="1" applyAlignment="1">
      <alignment horizontal="center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0" borderId="0" xfId="56" applyNumberFormat="1" applyFont="1" applyBorder="1" applyAlignment="1">
      <alignment horizontal="center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ord 03.2004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zoomScalePageLayoutView="0" workbookViewId="0" topLeftCell="A1">
      <selection activeCell="B6" sqref="B6:B17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375" t="s">
        <v>145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376" t="s">
        <v>27</v>
      </c>
      <c r="B4" s="377" t="s">
        <v>0</v>
      </c>
      <c r="C4" s="378" t="s">
        <v>1</v>
      </c>
      <c r="D4" s="125" t="s">
        <v>2</v>
      </c>
      <c r="E4" s="158" t="s">
        <v>97</v>
      </c>
      <c r="F4" s="379" t="s">
        <v>3</v>
      </c>
      <c r="G4" s="369" t="s">
        <v>4</v>
      </c>
      <c r="H4" s="381" t="s">
        <v>5</v>
      </c>
      <c r="I4" s="381"/>
      <c r="J4" s="382"/>
      <c r="K4" s="89" t="s">
        <v>6</v>
      </c>
      <c r="L4" s="91" t="s">
        <v>37</v>
      </c>
      <c r="M4" s="383" t="s">
        <v>7</v>
      </c>
      <c r="N4" s="93" t="s">
        <v>18</v>
      </c>
      <c r="O4" s="94" t="s">
        <v>64</v>
      </c>
    </row>
    <row r="5" spans="1:15" ht="12.75">
      <c r="A5" s="376"/>
      <c r="B5" s="377"/>
      <c r="C5" s="378"/>
      <c r="D5" s="160" t="s">
        <v>96</v>
      </c>
      <c r="E5" s="159" t="s">
        <v>8</v>
      </c>
      <c r="F5" s="379"/>
      <c r="G5" s="38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83"/>
      <c r="N5" s="85" t="s">
        <v>17</v>
      </c>
      <c r="O5" s="95" t="s">
        <v>29</v>
      </c>
    </row>
    <row r="6" spans="1:15" ht="12.75">
      <c r="A6" s="363">
        <v>1</v>
      </c>
      <c r="B6" s="365" t="s">
        <v>36</v>
      </c>
      <c r="C6" s="368" t="s">
        <v>14</v>
      </c>
      <c r="D6" s="370">
        <v>13</v>
      </c>
      <c r="E6" s="387" t="s">
        <v>98</v>
      </c>
      <c r="F6" s="374" t="s">
        <v>14</v>
      </c>
      <c r="G6" s="372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 ht="12.75">
      <c r="A7" s="364"/>
      <c r="B7" s="366"/>
      <c r="C7" s="386"/>
      <c r="D7" s="370"/>
      <c r="E7" s="387"/>
      <c r="F7" s="388"/>
      <c r="G7" s="389"/>
      <c r="H7" s="12">
        <v>55530</v>
      </c>
      <c r="I7" s="166" t="s">
        <v>92</v>
      </c>
      <c r="J7" s="13">
        <v>296.09</v>
      </c>
      <c r="K7" s="13">
        <v>296.09</v>
      </c>
      <c r="L7" s="11"/>
      <c r="M7" s="11"/>
      <c r="N7" s="13">
        <f aca="true" t="shared" si="0" ref="N7:N21">J7-L7-M7</f>
        <v>296.09</v>
      </c>
      <c r="O7" s="11"/>
    </row>
    <row r="8" spans="1:15" ht="12.75">
      <c r="A8" s="364"/>
      <c r="B8" s="366"/>
      <c r="C8" s="386"/>
      <c r="D8" s="370"/>
      <c r="E8" s="387"/>
      <c r="F8" s="388"/>
      <c r="G8" s="389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 ht="12.75">
      <c r="A9" s="364"/>
      <c r="B9" s="366"/>
      <c r="C9" s="386"/>
      <c r="D9" s="370"/>
      <c r="E9" s="387"/>
      <c r="F9" s="388"/>
      <c r="G9" s="389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 ht="12.75">
      <c r="A10" s="364"/>
      <c r="B10" s="366"/>
      <c r="C10" s="386"/>
      <c r="D10" s="370"/>
      <c r="E10" s="387"/>
      <c r="F10" s="388"/>
      <c r="G10" s="389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 ht="12.75">
      <c r="A11" s="364"/>
      <c r="B11" s="366"/>
      <c r="C11" s="386"/>
      <c r="D11" s="370"/>
      <c r="E11" s="387"/>
      <c r="F11" s="388"/>
      <c r="G11" s="389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 ht="12.75">
      <c r="A12" s="364"/>
      <c r="B12" s="366"/>
      <c r="C12" s="386"/>
      <c r="D12" s="370"/>
      <c r="E12" s="387"/>
      <c r="F12" s="388"/>
      <c r="G12" s="389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1073.34</v>
      </c>
      <c r="N12" s="13">
        <f t="shared" si="0"/>
        <v>5770.88</v>
      </c>
      <c r="O12" s="11"/>
    </row>
    <row r="13" spans="1:15" ht="12.75">
      <c r="A13" s="364"/>
      <c r="B13" s="366"/>
      <c r="C13" s="386"/>
      <c r="D13" s="370"/>
      <c r="E13" s="387"/>
      <c r="F13" s="388"/>
      <c r="G13" s="389"/>
      <c r="H13" s="12">
        <v>56184</v>
      </c>
      <c r="I13" s="166" t="s">
        <v>116</v>
      </c>
      <c r="J13" s="13">
        <v>25070.49</v>
      </c>
      <c r="K13" s="13">
        <v>24774.4</v>
      </c>
      <c r="L13" s="11"/>
      <c r="M13" s="11">
        <v>296.09</v>
      </c>
      <c r="N13" s="13">
        <f t="shared" si="0"/>
        <v>24774.4</v>
      </c>
      <c r="O13" s="11"/>
    </row>
    <row r="14" spans="1:15" ht="12.75">
      <c r="A14" s="364"/>
      <c r="B14" s="366"/>
      <c r="C14" s="386"/>
      <c r="D14" s="370"/>
      <c r="E14" s="387"/>
      <c r="F14" s="388"/>
      <c r="G14" s="389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8977.359999999999</v>
      </c>
      <c r="O14" s="11"/>
    </row>
    <row r="15" spans="1:15" ht="12.75">
      <c r="A15" s="364"/>
      <c r="B15" s="366"/>
      <c r="C15" s="386"/>
      <c r="D15" s="370"/>
      <c r="E15" s="387"/>
      <c r="F15" s="388"/>
      <c r="G15" s="389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</v>
      </c>
      <c r="N15" s="13">
        <f t="shared" si="0"/>
        <v>6136.58</v>
      </c>
      <c r="O15" s="11"/>
    </row>
    <row r="16" spans="1:15" ht="12.75">
      <c r="A16" s="364"/>
      <c r="B16" s="366"/>
      <c r="C16" s="386"/>
      <c r="D16" s="370"/>
      <c r="E16" s="387"/>
      <c r="F16" s="388"/>
      <c r="G16" s="389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5" ht="12.75">
      <c r="A17" s="364"/>
      <c r="B17" s="366"/>
      <c r="C17" s="386"/>
      <c r="D17" s="370"/>
      <c r="E17" s="387"/>
      <c r="F17" s="388"/>
      <c r="G17" s="389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5" ht="12.75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5" ht="12.75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5" ht="12.75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5" ht="12.75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5" ht="12.75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 ht="12.75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5" ht="12.75">
      <c r="A24" s="363">
        <v>2</v>
      </c>
      <c r="B24" s="365" t="s">
        <v>83</v>
      </c>
      <c r="C24" s="367" t="s">
        <v>86</v>
      </c>
      <c r="D24" s="369">
        <v>17</v>
      </c>
      <c r="E24" s="371" t="s">
        <v>98</v>
      </c>
      <c r="F24" s="373" t="s">
        <v>86</v>
      </c>
      <c r="G24" s="384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5" ht="12.75">
      <c r="A25" s="364"/>
      <c r="B25" s="366"/>
      <c r="C25" s="367"/>
      <c r="D25" s="370"/>
      <c r="E25" s="371"/>
      <c r="F25" s="373"/>
      <c r="G25" s="384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aca="true" t="shared" si="1" ref="N25:N41">J25-L25-M25</f>
        <v>90.45</v>
      </c>
      <c r="O25" s="20"/>
    </row>
    <row r="26" spans="1:15" ht="12.75">
      <c r="A26" s="364"/>
      <c r="B26" s="366"/>
      <c r="C26" s="367"/>
      <c r="D26" s="370"/>
      <c r="E26" s="371"/>
      <c r="F26" s="373"/>
      <c r="G26" s="384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5" ht="12.75">
      <c r="A27" s="364"/>
      <c r="B27" s="366"/>
      <c r="C27" s="367"/>
      <c r="D27" s="364"/>
      <c r="E27" s="371"/>
      <c r="F27" s="373"/>
      <c r="G27" s="384"/>
      <c r="H27" s="18">
        <v>12414423</v>
      </c>
      <c r="I27" s="167" t="s">
        <v>92</v>
      </c>
      <c r="J27" s="19">
        <v>129.2</v>
      </c>
      <c r="K27" s="19">
        <v>129.2</v>
      </c>
      <c r="L27" s="20"/>
      <c r="M27" s="20"/>
      <c r="N27" s="19">
        <f t="shared" si="1"/>
        <v>129.2</v>
      </c>
      <c r="O27" s="20"/>
    </row>
    <row r="28" spans="1:15" ht="12.75">
      <c r="A28" s="364"/>
      <c r="B28" s="366"/>
      <c r="C28" s="367"/>
      <c r="D28" s="364"/>
      <c r="E28" s="371"/>
      <c r="F28" s="373"/>
      <c r="G28" s="384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5" ht="12.75">
      <c r="A29" s="364"/>
      <c r="B29" s="366"/>
      <c r="C29" s="367"/>
      <c r="D29" s="364"/>
      <c r="E29" s="371"/>
      <c r="F29" s="373"/>
      <c r="G29" s="384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5" ht="12.75">
      <c r="A30" s="364"/>
      <c r="B30" s="366"/>
      <c r="C30" s="367"/>
      <c r="D30" s="364"/>
      <c r="E30" s="371"/>
      <c r="F30" s="373"/>
      <c r="G30" s="384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5" ht="12.75">
      <c r="A31" s="364"/>
      <c r="B31" s="366"/>
      <c r="C31" s="367"/>
      <c r="D31" s="364"/>
      <c r="E31" s="371"/>
      <c r="F31" s="373"/>
      <c r="G31" s="384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5" ht="12.75">
      <c r="A32" s="364"/>
      <c r="B32" s="366"/>
      <c r="C32" s="367"/>
      <c r="D32" s="364"/>
      <c r="E32" s="371"/>
      <c r="F32" s="373"/>
      <c r="G32" s="384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5" ht="12.75">
      <c r="A33" s="364"/>
      <c r="B33" s="366"/>
      <c r="C33" s="367"/>
      <c r="D33" s="364"/>
      <c r="E33" s="371"/>
      <c r="F33" s="373"/>
      <c r="G33" s="384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5" ht="12.75">
      <c r="A34" s="364"/>
      <c r="B34" s="366"/>
      <c r="C34" s="367"/>
      <c r="D34" s="364"/>
      <c r="E34" s="371"/>
      <c r="F34" s="373"/>
      <c r="G34" s="384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5" ht="12.75">
      <c r="A35" s="364"/>
      <c r="B35" s="366"/>
      <c r="C35" s="367"/>
      <c r="D35" s="364"/>
      <c r="E35" s="371"/>
      <c r="F35" s="373"/>
      <c r="G35" s="384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5" ht="12.75">
      <c r="A36" s="364"/>
      <c r="B36" s="366"/>
      <c r="C36" s="367"/>
      <c r="D36" s="364"/>
      <c r="E36" s="371"/>
      <c r="F36" s="373"/>
      <c r="G36" s="384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5" ht="12.75">
      <c r="A37" s="364"/>
      <c r="B37" s="366"/>
      <c r="C37" s="367"/>
      <c r="D37" s="364"/>
      <c r="E37" s="371"/>
      <c r="F37" s="373"/>
      <c r="G37" s="384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5" ht="12.75">
      <c r="A38" s="364"/>
      <c r="B38" s="366"/>
      <c r="C38" s="367"/>
      <c r="D38" s="364"/>
      <c r="E38" s="371"/>
      <c r="F38" s="373"/>
      <c r="G38" s="384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5" ht="12.75">
      <c r="A39" s="364"/>
      <c r="B39" s="366"/>
      <c r="C39" s="367"/>
      <c r="D39" s="364"/>
      <c r="E39" s="371"/>
      <c r="F39" s="373"/>
      <c r="G39" s="384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5" ht="12.75">
      <c r="A40" s="364"/>
      <c r="B40" s="366"/>
      <c r="C40" s="367"/>
      <c r="D40" s="364"/>
      <c r="E40" s="371"/>
      <c r="F40" s="373"/>
      <c r="G40" s="384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5" ht="12.75">
      <c r="A41" s="364"/>
      <c r="B41" s="366"/>
      <c r="C41" s="368"/>
      <c r="D41" s="364"/>
      <c r="E41" s="372"/>
      <c r="F41" s="374"/>
      <c r="G41" s="385"/>
      <c r="H41" s="134">
        <v>2400003</v>
      </c>
      <c r="I41" s="168" t="s">
        <v>102</v>
      </c>
      <c r="J41" s="136">
        <v>45125.64</v>
      </c>
      <c r="K41" s="136">
        <v>39184.23</v>
      </c>
      <c r="L41" s="134"/>
      <c r="M41" s="136">
        <v>5941.41</v>
      </c>
      <c r="N41" s="135">
        <f t="shared" si="1"/>
        <v>39184.229999999996</v>
      </c>
      <c r="O41" s="20"/>
    </row>
    <row r="42" spans="1:15" ht="12.75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 ht="12.75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5" ht="12.75">
      <c r="A44" s="363">
        <v>3</v>
      </c>
      <c r="B44" s="403" t="s">
        <v>57</v>
      </c>
      <c r="C44" s="394" t="s">
        <v>15</v>
      </c>
      <c r="D44" s="363">
        <v>852</v>
      </c>
      <c r="E44" s="396" t="s">
        <v>98</v>
      </c>
      <c r="F44" s="398" t="s">
        <v>15</v>
      </c>
      <c r="G44" s="390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5" ht="12.75">
      <c r="A45" s="364"/>
      <c r="B45" s="404"/>
      <c r="C45" s="395"/>
      <c r="D45" s="364"/>
      <c r="E45" s="397"/>
      <c r="F45" s="399"/>
      <c r="G45" s="391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5" ht="12.75">
      <c r="A46" s="364"/>
      <c r="B46" s="404"/>
      <c r="C46" s="395"/>
      <c r="D46" s="364"/>
      <c r="E46" s="397"/>
      <c r="F46" s="399"/>
      <c r="G46" s="391"/>
      <c r="H46" s="27"/>
      <c r="I46" s="169"/>
      <c r="J46" s="28"/>
      <c r="K46" s="28"/>
      <c r="L46" s="28"/>
      <c r="M46" s="28"/>
      <c r="N46" s="28"/>
      <c r="O46" s="57"/>
    </row>
    <row r="47" spans="1:15" ht="12.75">
      <c r="A47" s="364"/>
      <c r="B47" s="404"/>
      <c r="C47" s="395"/>
      <c r="D47" s="364"/>
      <c r="E47" s="397"/>
      <c r="F47" s="399"/>
      <c r="G47" s="391"/>
      <c r="H47" s="27"/>
      <c r="I47" s="169"/>
      <c r="J47" s="28"/>
      <c r="K47" s="28"/>
      <c r="L47" s="28"/>
      <c r="M47" s="28"/>
      <c r="N47" s="28"/>
      <c r="O47" s="57"/>
    </row>
    <row r="48" spans="1:15" ht="12.75">
      <c r="A48" s="364"/>
      <c r="B48" s="404"/>
      <c r="C48" s="395"/>
      <c r="D48" s="364"/>
      <c r="E48" s="397"/>
      <c r="F48" s="399"/>
      <c r="G48" s="391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5" ht="12.75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5" ht="12.75" customHeight="1">
      <c r="A51" s="363">
        <v>4</v>
      </c>
      <c r="B51" s="392" t="s">
        <v>69</v>
      </c>
      <c r="C51" s="394" t="s">
        <v>14</v>
      </c>
      <c r="D51" s="363">
        <v>802</v>
      </c>
      <c r="E51" s="396" t="s">
        <v>98</v>
      </c>
      <c r="F51" s="398" t="s">
        <v>14</v>
      </c>
      <c r="G51" s="400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5" ht="12.75">
      <c r="A52" s="364"/>
      <c r="B52" s="393"/>
      <c r="C52" s="395"/>
      <c r="D52" s="364"/>
      <c r="E52" s="397"/>
      <c r="F52" s="399"/>
      <c r="G52" s="401"/>
      <c r="H52" s="77"/>
      <c r="I52" s="170"/>
      <c r="J52" s="78"/>
      <c r="K52" s="78"/>
      <c r="L52" s="78"/>
      <c r="M52" s="78"/>
      <c r="N52" s="78"/>
      <c r="O52" s="57"/>
    </row>
    <row r="53" spans="1:15" ht="12.75">
      <c r="A53" s="364"/>
      <c r="B53" s="393"/>
      <c r="C53" s="395"/>
      <c r="D53" s="364"/>
      <c r="E53" s="397"/>
      <c r="F53" s="399"/>
      <c r="G53" s="401"/>
      <c r="H53" s="27"/>
      <c r="I53" s="169"/>
      <c r="J53" s="28"/>
      <c r="K53" s="28"/>
      <c r="L53" s="28"/>
      <c r="M53" s="28"/>
      <c r="N53" s="78"/>
      <c r="O53" s="57"/>
    </row>
    <row r="54" spans="1:15" ht="12.75">
      <c r="A54" s="364"/>
      <c r="B54" s="393"/>
      <c r="C54" s="395"/>
      <c r="D54" s="364"/>
      <c r="E54" s="397"/>
      <c r="F54" s="399"/>
      <c r="G54" s="401"/>
      <c r="H54" s="27"/>
      <c r="I54" s="169"/>
      <c r="J54" s="28"/>
      <c r="K54" s="28"/>
      <c r="L54" s="28"/>
      <c r="M54" s="28"/>
      <c r="N54" s="144"/>
      <c r="O54" s="57"/>
    </row>
    <row r="55" spans="1:15" ht="12.75">
      <c r="A55" s="364"/>
      <c r="B55" s="393"/>
      <c r="C55" s="395"/>
      <c r="D55" s="364"/>
      <c r="E55" s="397"/>
      <c r="F55" s="399"/>
      <c r="G55" s="402"/>
      <c r="H55" s="27"/>
      <c r="I55" s="169"/>
      <c r="J55" s="28"/>
      <c r="K55" s="28"/>
      <c r="L55" s="28"/>
      <c r="M55" s="28"/>
      <c r="N55" s="28"/>
      <c r="O55" s="57"/>
    </row>
    <row r="56" spans="1:17" ht="12.75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5" ht="12.75">
      <c r="A57" s="363">
        <v>5</v>
      </c>
      <c r="B57" s="392" t="s">
        <v>30</v>
      </c>
      <c r="C57" s="405" t="s">
        <v>44</v>
      </c>
      <c r="D57" s="363">
        <v>214</v>
      </c>
      <c r="E57" s="400" t="s">
        <v>99</v>
      </c>
      <c r="F57" s="400" t="s">
        <v>44</v>
      </c>
      <c r="G57" s="390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5" ht="12.75">
      <c r="A58" s="364"/>
      <c r="B58" s="393"/>
      <c r="C58" s="406"/>
      <c r="D58" s="364"/>
      <c r="E58" s="401"/>
      <c r="F58" s="401"/>
      <c r="G58" s="391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5" ht="12.75">
      <c r="A59" s="364"/>
      <c r="B59" s="393"/>
      <c r="C59" s="406"/>
      <c r="D59" s="364"/>
      <c r="E59" s="401"/>
      <c r="F59" s="401"/>
      <c r="G59" s="391"/>
      <c r="H59" s="27">
        <v>20151694</v>
      </c>
      <c r="I59" s="169" t="s">
        <v>121</v>
      </c>
      <c r="J59" s="28">
        <v>1263.66</v>
      </c>
      <c r="K59" s="28">
        <v>1263.66</v>
      </c>
      <c r="L59" s="28"/>
      <c r="M59" s="28"/>
      <c r="N59" s="23">
        <f>J59-L59-M59</f>
        <v>1263.66</v>
      </c>
      <c r="O59" s="57"/>
    </row>
    <row r="60" spans="1:15" ht="12.75">
      <c r="A60" s="364"/>
      <c r="B60" s="393"/>
      <c r="C60" s="406"/>
      <c r="D60" s="364"/>
      <c r="E60" s="401"/>
      <c r="F60" s="401"/>
      <c r="G60" s="391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5" ht="12.75">
      <c r="A61" s="364"/>
      <c r="B61" s="393"/>
      <c r="C61" s="406"/>
      <c r="D61" s="364"/>
      <c r="E61" s="401"/>
      <c r="F61" s="401"/>
      <c r="G61" s="391"/>
      <c r="H61" s="27"/>
      <c r="I61" s="169"/>
      <c r="J61" s="28"/>
      <c r="K61" s="28"/>
      <c r="L61" s="28"/>
      <c r="M61" s="28"/>
      <c r="N61" s="64"/>
      <c r="O61" s="57"/>
    </row>
    <row r="62" spans="1:15" ht="12.75">
      <c r="A62" s="364"/>
      <c r="B62" s="393"/>
      <c r="C62" s="406"/>
      <c r="D62" s="364"/>
      <c r="E62" s="402"/>
      <c r="F62" s="401"/>
      <c r="G62" s="391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17731.44</v>
      </c>
      <c r="K63" s="57">
        <f>SUM(K57:K62)</f>
        <v>17731.44</v>
      </c>
      <c r="L63" s="57">
        <f>SUM(L57:L62)</f>
        <v>0</v>
      </c>
      <c r="M63" s="57">
        <f>SUM(M57:M62)</f>
        <v>0</v>
      </c>
      <c r="N63" s="57">
        <f>SUM(N57:N62)</f>
        <v>17731.44</v>
      </c>
      <c r="O63" s="57"/>
    </row>
    <row r="64" spans="1:15" ht="12.75">
      <c r="A64" s="363">
        <v>6</v>
      </c>
      <c r="B64" s="392" t="s">
        <v>48</v>
      </c>
      <c r="C64" s="400" t="s">
        <v>16</v>
      </c>
      <c r="D64" s="407">
        <v>230</v>
      </c>
      <c r="E64" s="398" t="s">
        <v>99</v>
      </c>
      <c r="F64" s="400" t="s">
        <v>16</v>
      </c>
      <c r="G64" s="390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 ht="12.75">
      <c r="A65" s="364"/>
      <c r="B65" s="393"/>
      <c r="C65" s="401"/>
      <c r="D65" s="408"/>
      <c r="E65" s="399"/>
      <c r="F65" s="401"/>
      <c r="G65" s="391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 ht="12.75">
      <c r="A66" s="364"/>
      <c r="B66" s="393"/>
      <c r="C66" s="401"/>
      <c r="D66" s="408"/>
      <c r="E66" s="399"/>
      <c r="F66" s="401"/>
      <c r="G66" s="391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 ht="12.75">
      <c r="A67" s="364"/>
      <c r="B67" s="393"/>
      <c r="C67" s="401"/>
      <c r="D67" s="408"/>
      <c r="E67" s="399"/>
      <c r="F67" s="401"/>
      <c r="G67" s="391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 ht="12.75">
      <c r="A68" s="364"/>
      <c r="B68" s="393"/>
      <c r="C68" s="401"/>
      <c r="D68" s="408"/>
      <c r="E68" s="399"/>
      <c r="F68" s="401"/>
      <c r="G68" s="391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 ht="12.75">
      <c r="A69" s="364"/>
      <c r="B69" s="393"/>
      <c r="C69" s="401"/>
      <c r="D69" s="408"/>
      <c r="E69" s="399"/>
      <c r="F69" s="401"/>
      <c r="G69" s="391"/>
      <c r="H69" s="27"/>
      <c r="I69" s="169"/>
      <c r="J69" s="62"/>
      <c r="K69" s="62"/>
      <c r="L69" s="62"/>
      <c r="M69" s="62"/>
      <c r="N69" s="62"/>
      <c r="O69" s="57"/>
    </row>
    <row r="70" spans="1:15" ht="12.75">
      <c r="A70" s="364"/>
      <c r="B70" s="393"/>
      <c r="C70" s="402"/>
      <c r="D70" s="408"/>
      <c r="E70" s="409"/>
      <c r="F70" s="402"/>
      <c r="G70" s="391"/>
      <c r="H70" s="27"/>
      <c r="I70" s="169"/>
      <c r="J70" s="61"/>
      <c r="K70" s="61"/>
      <c r="L70" s="63"/>
      <c r="M70" s="63"/>
      <c r="N70" s="61"/>
      <c r="O70" s="57"/>
    </row>
    <row r="71" spans="1:15" ht="12.7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363">
        <v>7</v>
      </c>
      <c r="B72" s="403" t="s">
        <v>95</v>
      </c>
      <c r="C72" s="394" t="s">
        <v>14</v>
      </c>
      <c r="D72" s="363">
        <v>646</v>
      </c>
      <c r="E72" s="398" t="s">
        <v>99</v>
      </c>
      <c r="F72" s="398" t="s">
        <v>14</v>
      </c>
      <c r="G72" s="390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 ht="12.75">
      <c r="A73" s="364"/>
      <c r="B73" s="404"/>
      <c r="C73" s="395"/>
      <c r="D73" s="364"/>
      <c r="E73" s="399"/>
      <c r="F73" s="399"/>
      <c r="G73" s="391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 ht="12.75">
      <c r="A74" s="364"/>
      <c r="B74" s="404"/>
      <c r="C74" s="395"/>
      <c r="D74" s="364"/>
      <c r="E74" s="399"/>
      <c r="F74" s="399"/>
      <c r="G74" s="391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 ht="12.75">
      <c r="A75" s="364"/>
      <c r="B75" s="404"/>
      <c r="C75" s="395"/>
      <c r="D75" s="364"/>
      <c r="E75" s="399"/>
      <c r="F75" s="399"/>
      <c r="G75" s="391"/>
      <c r="H75" s="27"/>
      <c r="I75" s="169"/>
      <c r="J75" s="28"/>
      <c r="K75" s="28"/>
      <c r="L75" s="28"/>
      <c r="M75" s="28"/>
      <c r="N75" s="28"/>
      <c r="O75" s="57"/>
    </row>
    <row r="76" spans="1:15" ht="12.75">
      <c r="A76" s="364"/>
      <c r="B76" s="404"/>
      <c r="C76" s="395"/>
      <c r="D76" s="364"/>
      <c r="E76" s="399"/>
      <c r="F76" s="399"/>
      <c r="G76" s="391"/>
      <c r="H76" s="27"/>
      <c r="I76" s="169"/>
      <c r="J76" s="28"/>
      <c r="K76" s="28"/>
      <c r="L76" s="28"/>
      <c r="M76" s="28"/>
      <c r="N76" s="28"/>
      <c r="O76" s="57"/>
    </row>
    <row r="77" spans="1:15" ht="12.75">
      <c r="A77" s="364"/>
      <c r="B77" s="404"/>
      <c r="C77" s="395"/>
      <c r="D77" s="364"/>
      <c r="E77" s="399"/>
      <c r="F77" s="399"/>
      <c r="G77" s="391"/>
      <c r="H77" s="27"/>
      <c r="I77" s="169"/>
      <c r="J77" s="28"/>
      <c r="K77" s="28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 ht="12.75">
      <c r="A79" s="363">
        <v>8</v>
      </c>
      <c r="B79" s="392" t="s">
        <v>32</v>
      </c>
      <c r="C79" s="400" t="s">
        <v>16</v>
      </c>
      <c r="D79" s="363">
        <v>24</v>
      </c>
      <c r="E79" s="400" t="s">
        <v>99</v>
      </c>
      <c r="F79" s="400" t="s">
        <v>16</v>
      </c>
      <c r="G79" s="390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 ht="12.75">
      <c r="A80" s="364"/>
      <c r="B80" s="393"/>
      <c r="C80" s="401"/>
      <c r="D80" s="364"/>
      <c r="E80" s="401"/>
      <c r="F80" s="401"/>
      <c r="G80" s="391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 ht="12.75">
      <c r="A81" s="364"/>
      <c r="B81" s="393"/>
      <c r="C81" s="401"/>
      <c r="D81" s="364"/>
      <c r="E81" s="401"/>
      <c r="F81" s="401"/>
      <c r="G81" s="391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 ht="12.75">
      <c r="A82" s="364"/>
      <c r="B82" s="393"/>
      <c r="C82" s="401"/>
      <c r="D82" s="364"/>
      <c r="E82" s="401"/>
      <c r="F82" s="401"/>
      <c r="G82" s="391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 ht="12.75">
      <c r="A83" s="364"/>
      <c r="B83" s="393"/>
      <c r="C83" s="401"/>
      <c r="D83" s="364"/>
      <c r="E83" s="401"/>
      <c r="F83" s="401"/>
      <c r="G83" s="391"/>
      <c r="H83" s="162">
        <v>90106</v>
      </c>
      <c r="I83" s="172" t="s">
        <v>133</v>
      </c>
      <c r="J83" s="144">
        <v>17276.4</v>
      </c>
      <c r="K83" s="144">
        <v>17276.4</v>
      </c>
      <c r="L83" s="161"/>
      <c r="M83" s="161"/>
      <c r="N83" s="28">
        <v>13274.6</v>
      </c>
      <c r="O83" s="57">
        <f>K83-N83</f>
        <v>4001.800000000001</v>
      </c>
    </row>
    <row r="84" spans="1:15" ht="12.75">
      <c r="A84" s="364"/>
      <c r="B84" s="393"/>
      <c r="C84" s="401"/>
      <c r="D84" s="364"/>
      <c r="E84" s="401"/>
      <c r="F84" s="401"/>
      <c r="G84" s="391"/>
      <c r="H84" s="162"/>
      <c r="I84" s="172"/>
      <c r="J84" s="162"/>
      <c r="K84" s="162"/>
      <c r="L84" s="161"/>
      <c r="M84" s="161"/>
      <c r="N84" s="28"/>
      <c r="O84" s="57"/>
    </row>
    <row r="85" spans="1:15" ht="12.75">
      <c r="A85" s="364"/>
      <c r="B85" s="393"/>
      <c r="C85" s="401"/>
      <c r="D85" s="364"/>
      <c r="E85" s="402"/>
      <c r="F85" s="401"/>
      <c r="G85" s="391"/>
      <c r="H85" s="65"/>
      <c r="I85" s="173"/>
      <c r="J85" s="65"/>
      <c r="K85" s="65"/>
      <c r="L85" s="28"/>
      <c r="M85" s="28"/>
      <c r="N85" s="28"/>
      <c r="O85" s="57"/>
    </row>
    <row r="86" spans="1:15" ht="12.7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aca="true" t="shared" si="2" ref="J86:O86">SUM(J79:J85)</f>
        <v>73904.6</v>
      </c>
      <c r="K86" s="57">
        <f t="shared" si="2"/>
        <v>73904.6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</v>
      </c>
    </row>
    <row r="87" spans="1:15" ht="12.75">
      <c r="A87" s="363">
        <v>9</v>
      </c>
      <c r="B87" s="392" t="s">
        <v>117</v>
      </c>
      <c r="C87" s="400" t="s">
        <v>118</v>
      </c>
      <c r="D87" s="363">
        <v>935</v>
      </c>
      <c r="E87" s="400" t="s">
        <v>119</v>
      </c>
      <c r="F87" s="400" t="s">
        <v>44</v>
      </c>
      <c r="G87" s="390" t="s">
        <v>120</v>
      </c>
      <c r="H87" s="27">
        <v>8</v>
      </c>
      <c r="I87" s="169" t="s">
        <v>106</v>
      </c>
      <c r="J87" s="28">
        <v>1073.34</v>
      </c>
      <c r="K87" s="28">
        <v>1073.34</v>
      </c>
      <c r="L87" s="28"/>
      <c r="M87" s="28"/>
      <c r="N87" s="28">
        <f>J87-L87-M87</f>
        <v>1073.34</v>
      </c>
      <c r="O87" s="57"/>
    </row>
    <row r="88" spans="1:15" ht="12.75">
      <c r="A88" s="364"/>
      <c r="B88" s="393"/>
      <c r="C88" s="401"/>
      <c r="D88" s="364"/>
      <c r="E88" s="401"/>
      <c r="F88" s="401"/>
      <c r="G88" s="391"/>
      <c r="H88" s="27"/>
      <c r="I88" s="169"/>
      <c r="J88" s="28"/>
      <c r="K88" s="28"/>
      <c r="L88" s="28"/>
      <c r="M88" s="28"/>
      <c r="N88" s="28"/>
      <c r="O88" s="57"/>
    </row>
    <row r="89" spans="1:15" ht="12.75">
      <c r="A89" s="364"/>
      <c r="B89" s="393"/>
      <c r="C89" s="401"/>
      <c r="D89" s="364"/>
      <c r="E89" s="401"/>
      <c r="F89" s="401"/>
      <c r="G89" s="391"/>
      <c r="H89" s="5"/>
      <c r="I89" s="174"/>
      <c r="J89" s="5"/>
      <c r="K89" s="5"/>
      <c r="L89" s="28"/>
      <c r="M89" s="28"/>
      <c r="N89" s="28"/>
      <c r="O89" s="57"/>
    </row>
    <row r="90" spans="1:15" ht="12.75">
      <c r="A90" s="364"/>
      <c r="B90" s="393"/>
      <c r="C90" s="401"/>
      <c r="D90" s="364"/>
      <c r="E90" s="401"/>
      <c r="F90" s="401"/>
      <c r="G90" s="391"/>
      <c r="H90" s="65"/>
      <c r="I90" s="173"/>
      <c r="J90" s="65"/>
      <c r="K90" s="65"/>
      <c r="L90" s="28"/>
      <c r="M90" s="28"/>
      <c r="N90" s="28"/>
      <c r="O90" s="57"/>
    </row>
    <row r="91" spans="1:15" ht="12.75">
      <c r="A91" s="364"/>
      <c r="B91" s="393"/>
      <c r="C91" s="401"/>
      <c r="D91" s="364"/>
      <c r="E91" s="402"/>
      <c r="F91" s="401"/>
      <c r="G91" s="391"/>
      <c r="H91" s="65"/>
      <c r="I91" s="173"/>
      <c r="J91" s="65"/>
      <c r="K91" s="65"/>
      <c r="L91" s="28"/>
      <c r="M91" s="28"/>
      <c r="N91" s="28"/>
      <c r="O91" s="57"/>
    </row>
    <row r="92" spans="1:15" ht="12.7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1073.34</v>
      </c>
      <c r="K92" s="57">
        <f>SUM(K87:K91)</f>
        <v>1073.34</v>
      </c>
      <c r="L92" s="57">
        <f>SUM(L87:L91)</f>
        <v>0</v>
      </c>
      <c r="M92" s="57">
        <f>SUM(M87:M91)</f>
        <v>0</v>
      </c>
      <c r="N92" s="57">
        <f>SUM(N87:N91)</f>
        <v>1073.34</v>
      </c>
      <c r="O92" s="57"/>
    </row>
    <row r="93" spans="1:15" ht="12.75">
      <c r="A93" s="363">
        <v>10</v>
      </c>
      <c r="B93" s="392" t="s">
        <v>28</v>
      </c>
      <c r="C93" s="405" t="s">
        <v>14</v>
      </c>
      <c r="D93" s="363">
        <v>215</v>
      </c>
      <c r="E93" s="396" t="s">
        <v>99</v>
      </c>
      <c r="F93" s="400" t="s">
        <v>14</v>
      </c>
      <c r="G93" s="390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aca="true" t="shared" si="3" ref="N93:N100">J93-L93-M93</f>
        <v>4799</v>
      </c>
      <c r="O93" s="57"/>
    </row>
    <row r="94" spans="1:15" ht="12.75">
      <c r="A94" s="364"/>
      <c r="B94" s="393"/>
      <c r="C94" s="406"/>
      <c r="D94" s="364"/>
      <c r="E94" s="397"/>
      <c r="F94" s="401"/>
      <c r="G94" s="391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 ht="12.75">
      <c r="A95" s="364"/>
      <c r="B95" s="393"/>
      <c r="C95" s="406"/>
      <c r="D95" s="364"/>
      <c r="E95" s="397"/>
      <c r="F95" s="401"/>
      <c r="G95" s="391"/>
      <c r="H95" s="27">
        <v>1310959</v>
      </c>
      <c r="I95" s="169" t="s">
        <v>109</v>
      </c>
      <c r="J95" s="28">
        <v>8638.2</v>
      </c>
      <c r="K95" s="28">
        <v>8638.2</v>
      </c>
      <c r="L95" s="28"/>
      <c r="M95" s="28"/>
      <c r="N95" s="28">
        <f t="shared" si="3"/>
        <v>8638.2</v>
      </c>
      <c r="O95" s="57"/>
    </row>
    <row r="96" spans="1:15" ht="12.75">
      <c r="A96" s="364"/>
      <c r="B96" s="393"/>
      <c r="C96" s="406"/>
      <c r="D96" s="364"/>
      <c r="E96" s="397"/>
      <c r="F96" s="401"/>
      <c r="G96" s="391"/>
      <c r="H96" s="27">
        <v>1312051</v>
      </c>
      <c r="I96" s="169" t="s">
        <v>110</v>
      </c>
      <c r="J96" s="28">
        <v>24954.8</v>
      </c>
      <c r="K96" s="28">
        <v>24954.8</v>
      </c>
      <c r="L96" s="28"/>
      <c r="M96" s="28"/>
      <c r="N96" s="28">
        <f t="shared" si="3"/>
        <v>24954.8</v>
      </c>
      <c r="O96" s="57"/>
    </row>
    <row r="97" spans="1:15" ht="12.75">
      <c r="A97" s="364"/>
      <c r="B97" s="393"/>
      <c r="C97" s="406"/>
      <c r="D97" s="364"/>
      <c r="E97" s="397"/>
      <c r="F97" s="401"/>
      <c r="G97" s="391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 ht="12.75">
      <c r="A98" s="364"/>
      <c r="B98" s="393"/>
      <c r="C98" s="406"/>
      <c r="D98" s="364"/>
      <c r="E98" s="397"/>
      <c r="F98" s="401"/>
      <c r="G98" s="391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 ht="12.75">
      <c r="A99" s="364"/>
      <c r="B99" s="393"/>
      <c r="C99" s="406"/>
      <c r="D99" s="364"/>
      <c r="E99" s="397"/>
      <c r="F99" s="401"/>
      <c r="G99" s="391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 ht="12.75">
      <c r="A100" s="364"/>
      <c r="B100" s="393"/>
      <c r="C100" s="406"/>
      <c r="D100" s="364"/>
      <c r="E100" s="397"/>
      <c r="F100" s="401"/>
      <c r="G100" s="391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 ht="12.7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 ht="12.7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 ht="12.7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</v>
      </c>
      <c r="K103" s="57">
        <f>SUM(K93:K100)</f>
        <v>72944.8</v>
      </c>
      <c r="L103" s="57">
        <f>SUM(L93:L100)</f>
        <v>0</v>
      </c>
      <c r="M103" s="57">
        <f>SUM(M93:M100)</f>
        <v>0</v>
      </c>
      <c r="N103" s="57">
        <f>SUM(N93:N100)</f>
        <v>72944.8</v>
      </c>
      <c r="O103" s="57"/>
    </row>
    <row r="104" spans="1:15" ht="12.75">
      <c r="A104" s="363">
        <v>11</v>
      </c>
      <c r="B104" s="392" t="s">
        <v>43</v>
      </c>
      <c r="C104" s="405" t="s">
        <v>14</v>
      </c>
      <c r="D104" s="363">
        <v>25</v>
      </c>
      <c r="E104" s="400" t="s">
        <v>99</v>
      </c>
      <c r="F104" s="400" t="s">
        <v>14</v>
      </c>
      <c r="G104" s="400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 ht="12.75">
      <c r="A105" s="364"/>
      <c r="B105" s="393"/>
      <c r="C105" s="406"/>
      <c r="D105" s="364"/>
      <c r="E105" s="401"/>
      <c r="F105" s="401"/>
      <c r="G105" s="401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 ht="12.75">
      <c r="A106" s="364"/>
      <c r="B106" s="393"/>
      <c r="C106" s="406"/>
      <c r="D106" s="364"/>
      <c r="E106" s="401"/>
      <c r="F106" s="401"/>
      <c r="G106" s="401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 ht="12.75">
      <c r="A107" s="364"/>
      <c r="B107" s="393"/>
      <c r="C107" s="406"/>
      <c r="D107" s="364"/>
      <c r="E107" s="401"/>
      <c r="F107" s="401"/>
      <c r="G107" s="401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 ht="12.75">
      <c r="A108" s="364"/>
      <c r="B108" s="393"/>
      <c r="C108" s="406"/>
      <c r="D108" s="364"/>
      <c r="E108" s="401"/>
      <c r="F108" s="401"/>
      <c r="G108" s="401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 ht="12.7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 ht="12.7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 ht="12.75">
      <c r="A111" s="363">
        <v>12</v>
      </c>
      <c r="B111" s="392" t="s">
        <v>35</v>
      </c>
      <c r="C111" s="394" t="s">
        <v>16</v>
      </c>
      <c r="D111" s="363">
        <v>41</v>
      </c>
      <c r="E111" s="396" t="s">
        <v>99</v>
      </c>
      <c r="F111" s="398" t="s">
        <v>16</v>
      </c>
      <c r="G111" s="400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 ht="12.75">
      <c r="A112" s="364"/>
      <c r="B112" s="393"/>
      <c r="C112" s="395"/>
      <c r="D112" s="364"/>
      <c r="E112" s="397"/>
      <c r="F112" s="399"/>
      <c r="G112" s="401"/>
      <c r="H112" s="27"/>
      <c r="I112" s="169"/>
      <c r="J112" s="28"/>
      <c r="K112" s="28"/>
      <c r="L112" s="27"/>
      <c r="M112" s="28"/>
      <c r="N112" s="28"/>
      <c r="O112" s="27"/>
    </row>
    <row r="113" spans="1:15" ht="12.75">
      <c r="A113" s="364"/>
      <c r="B113" s="393"/>
      <c r="C113" s="395"/>
      <c r="D113" s="364"/>
      <c r="E113" s="397"/>
      <c r="F113" s="399"/>
      <c r="G113" s="401"/>
      <c r="H113" s="27"/>
      <c r="I113" s="169"/>
      <c r="J113" s="28"/>
      <c r="K113" s="28"/>
      <c r="L113" s="27"/>
      <c r="M113" s="28"/>
      <c r="N113" s="28"/>
      <c r="O113" s="27"/>
    </row>
    <row r="114" spans="1:15" ht="12.75">
      <c r="A114" s="68"/>
      <c r="B114" s="111"/>
      <c r="C114" s="116"/>
      <c r="D114" s="68"/>
      <c r="E114" s="82"/>
      <c r="F114" s="153"/>
      <c r="G114" s="401"/>
      <c r="H114" s="27"/>
      <c r="I114" s="169"/>
      <c r="J114" s="28"/>
      <c r="K114" s="28"/>
      <c r="L114" s="27"/>
      <c r="M114" s="28"/>
      <c r="N114" s="28"/>
      <c r="O114" s="27"/>
    </row>
    <row r="115" spans="1:15" ht="12.75">
      <c r="A115" s="68"/>
      <c r="B115" s="111"/>
      <c r="C115" s="116"/>
      <c r="D115" s="68"/>
      <c r="E115" s="82"/>
      <c r="F115" s="153"/>
      <c r="G115" s="401"/>
      <c r="H115" s="27"/>
      <c r="I115" s="169"/>
      <c r="J115" s="28"/>
      <c r="K115" s="28"/>
      <c r="L115" s="27"/>
      <c r="M115" s="28"/>
      <c r="N115" s="28"/>
      <c r="O115" s="27"/>
    </row>
    <row r="116" spans="1:15" ht="12.75">
      <c r="A116" s="68"/>
      <c r="B116" s="111"/>
      <c r="C116" s="116"/>
      <c r="D116" s="68"/>
      <c r="E116" s="82"/>
      <c r="F116" s="153"/>
      <c r="G116" s="401"/>
      <c r="H116" s="27"/>
      <c r="I116" s="169"/>
      <c r="J116" s="28"/>
      <c r="K116" s="28"/>
      <c r="L116" s="27"/>
      <c r="M116" s="28"/>
      <c r="N116" s="28"/>
      <c r="O116" s="27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 ht="12.75">
      <c r="A118" s="363">
        <v>13</v>
      </c>
      <c r="B118" s="392" t="s">
        <v>87</v>
      </c>
      <c r="C118" s="394" t="s">
        <v>14</v>
      </c>
      <c r="D118" s="390">
        <v>620</v>
      </c>
      <c r="E118" s="390" t="s">
        <v>99</v>
      </c>
      <c r="F118" s="398" t="s">
        <v>14</v>
      </c>
      <c r="G118" s="390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 ht="12.75">
      <c r="A119" s="364"/>
      <c r="B119" s="393"/>
      <c r="C119" s="410"/>
      <c r="D119" s="391"/>
      <c r="E119" s="391"/>
      <c r="F119" s="411"/>
      <c r="G119" s="391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aca="true" t="shared" si="4" ref="N119:N137">J119-L119-M119</f>
        <v>167.97</v>
      </c>
      <c r="O119" s="27"/>
    </row>
    <row r="120" spans="1:15" ht="12.75">
      <c r="A120" s="364"/>
      <c r="B120" s="393"/>
      <c r="C120" s="410"/>
      <c r="D120" s="391"/>
      <c r="E120" s="391"/>
      <c r="F120" s="411"/>
      <c r="G120" s="391"/>
      <c r="H120" s="27">
        <f>1+H119</f>
        <v>3055</v>
      </c>
      <c r="I120" s="169" t="s">
        <v>140</v>
      </c>
      <c r="J120" s="28">
        <v>77.52</v>
      </c>
      <c r="K120" s="28">
        <f aca="true" t="shared" si="5" ref="K120:K137">J120</f>
        <v>77.52</v>
      </c>
      <c r="L120" s="27"/>
      <c r="M120" s="28"/>
      <c r="N120" s="28">
        <f t="shared" si="4"/>
        <v>77.52</v>
      </c>
      <c r="O120" s="27"/>
    </row>
    <row r="121" spans="1:15" ht="12.75">
      <c r="A121" s="364"/>
      <c r="B121" s="393"/>
      <c r="C121" s="410"/>
      <c r="D121" s="391"/>
      <c r="E121" s="391"/>
      <c r="F121" s="411"/>
      <c r="G121" s="391"/>
      <c r="H121" s="27">
        <f aca="true" t="shared" si="6" ref="H121:H137">1+H120</f>
        <v>3056</v>
      </c>
      <c r="I121" s="169" t="s">
        <v>140</v>
      </c>
      <c r="J121" s="28">
        <v>64.6</v>
      </c>
      <c r="K121" s="28">
        <f t="shared" si="5"/>
        <v>64.6</v>
      </c>
      <c r="L121" s="27"/>
      <c r="M121" s="28"/>
      <c r="N121" s="28">
        <f t="shared" si="4"/>
        <v>64.6</v>
      </c>
      <c r="O121" s="27"/>
    </row>
    <row r="122" spans="1:15" ht="12.75">
      <c r="A122" s="364"/>
      <c r="B122" s="393"/>
      <c r="C122" s="410"/>
      <c r="D122" s="391"/>
      <c r="E122" s="391"/>
      <c r="F122" s="411"/>
      <c r="G122" s="391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 ht="12.75">
      <c r="A123" s="364"/>
      <c r="B123" s="393"/>
      <c r="C123" s="410"/>
      <c r="D123" s="391"/>
      <c r="E123" s="391"/>
      <c r="F123" s="411"/>
      <c r="G123" s="391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 ht="12.75">
      <c r="A124" s="364"/>
      <c r="B124" s="393"/>
      <c r="C124" s="410"/>
      <c r="D124" s="391"/>
      <c r="E124" s="391"/>
      <c r="F124" s="411"/>
      <c r="G124" s="391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 ht="12.75">
      <c r="A125" s="364"/>
      <c r="B125" s="393"/>
      <c r="C125" s="410"/>
      <c r="D125" s="391"/>
      <c r="E125" s="391"/>
      <c r="F125" s="411"/>
      <c r="G125" s="391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 ht="12.75">
      <c r="A126" s="364"/>
      <c r="B126" s="393"/>
      <c r="C126" s="410"/>
      <c r="D126" s="391"/>
      <c r="E126" s="391"/>
      <c r="F126" s="411"/>
      <c r="G126" s="391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 ht="12.75">
      <c r="A127" s="364"/>
      <c r="B127" s="393"/>
      <c r="C127" s="410"/>
      <c r="D127" s="391"/>
      <c r="E127" s="391"/>
      <c r="F127" s="411"/>
      <c r="G127" s="391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 ht="12.75">
      <c r="A128" s="364"/>
      <c r="B128" s="393"/>
      <c r="C128" s="410"/>
      <c r="D128" s="391"/>
      <c r="E128" s="391"/>
      <c r="F128" s="411"/>
      <c r="G128" s="391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 ht="12.75">
      <c r="A129" s="364"/>
      <c r="B129" s="393"/>
      <c r="C129" s="410"/>
      <c r="D129" s="391"/>
      <c r="E129" s="391"/>
      <c r="F129" s="411"/>
      <c r="G129" s="391"/>
      <c r="H129" s="27">
        <f t="shared" si="6"/>
        <v>3064</v>
      </c>
      <c r="I129" s="169" t="s">
        <v>140</v>
      </c>
      <c r="J129" s="28">
        <v>271.34</v>
      </c>
      <c r="K129" s="28">
        <f t="shared" si="5"/>
        <v>271.34</v>
      </c>
      <c r="L129" s="27"/>
      <c r="M129" s="28"/>
      <c r="N129" s="28">
        <f t="shared" si="4"/>
        <v>271.34</v>
      </c>
      <c r="O129" s="27"/>
    </row>
    <row r="130" spans="1:15" ht="12.75">
      <c r="A130" s="364"/>
      <c r="B130" s="393"/>
      <c r="C130" s="410"/>
      <c r="D130" s="391"/>
      <c r="E130" s="391"/>
      <c r="F130" s="411"/>
      <c r="G130" s="391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 ht="12.75">
      <c r="A131" s="364"/>
      <c r="B131" s="393"/>
      <c r="C131" s="410"/>
      <c r="D131" s="391"/>
      <c r="E131" s="391"/>
      <c r="F131" s="411"/>
      <c r="G131" s="391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 ht="12.75">
      <c r="A132" s="364"/>
      <c r="B132" s="393"/>
      <c r="C132" s="410"/>
      <c r="D132" s="391"/>
      <c r="E132" s="391"/>
      <c r="F132" s="411"/>
      <c r="G132" s="391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 ht="12.75">
      <c r="A133" s="364"/>
      <c r="B133" s="393"/>
      <c r="C133" s="410"/>
      <c r="D133" s="391"/>
      <c r="E133" s="391"/>
      <c r="F133" s="411"/>
      <c r="G133" s="391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 ht="12.75">
      <c r="A134" s="364"/>
      <c r="B134" s="393"/>
      <c r="C134" s="410"/>
      <c r="D134" s="391"/>
      <c r="E134" s="391"/>
      <c r="F134" s="411"/>
      <c r="G134" s="391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 ht="12.75">
      <c r="A135" s="364"/>
      <c r="B135" s="393"/>
      <c r="C135" s="410"/>
      <c r="D135" s="391"/>
      <c r="E135" s="391"/>
      <c r="F135" s="411"/>
      <c r="G135" s="391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 ht="12.7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 ht="12.7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 ht="12.7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 ht="12.7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 ht="12.7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 ht="12.75">
      <c r="A141" s="363">
        <v>14</v>
      </c>
      <c r="B141" s="392" t="s">
        <v>20</v>
      </c>
      <c r="C141" s="394" t="s">
        <v>14</v>
      </c>
      <c r="D141" s="363">
        <v>633</v>
      </c>
      <c r="E141" s="390" t="s">
        <v>99</v>
      </c>
      <c r="F141" s="398" t="s">
        <v>14</v>
      </c>
      <c r="G141" s="390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aca="true" t="shared" si="7" ref="N141:N146">J141-L141-M141</f>
        <v>1114.5099999999993</v>
      </c>
      <c r="O141" s="27"/>
    </row>
    <row r="142" spans="1:15" ht="12.75">
      <c r="A142" s="364"/>
      <c r="B142" s="393"/>
      <c r="C142" s="395"/>
      <c r="D142" s="364"/>
      <c r="E142" s="391"/>
      <c r="F142" s="399"/>
      <c r="G142" s="391"/>
      <c r="H142" s="27">
        <v>206353</v>
      </c>
      <c r="I142" s="169" t="s">
        <v>102</v>
      </c>
      <c r="J142" s="28">
        <v>16494.69</v>
      </c>
      <c r="K142" s="28">
        <v>16494.69</v>
      </c>
      <c r="L142" s="27"/>
      <c r="M142" s="28"/>
      <c r="N142" s="28">
        <f t="shared" si="7"/>
        <v>16494.69</v>
      </c>
      <c r="O142" s="27"/>
    </row>
    <row r="143" spans="1:15" ht="12.75">
      <c r="A143" s="364"/>
      <c r="B143" s="393"/>
      <c r="C143" s="395"/>
      <c r="D143" s="364"/>
      <c r="E143" s="391"/>
      <c r="F143" s="399"/>
      <c r="G143" s="391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 ht="12.75">
      <c r="A144" s="364"/>
      <c r="B144" s="393"/>
      <c r="C144" s="395"/>
      <c r="D144" s="364"/>
      <c r="E144" s="391"/>
      <c r="F144" s="399"/>
      <c r="G144" s="391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5" ht="12.75">
      <c r="A145" s="364"/>
      <c r="B145" s="393"/>
      <c r="C145" s="395"/>
      <c r="D145" s="364"/>
      <c r="E145" s="391"/>
      <c r="F145" s="399"/>
      <c r="G145" s="391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5" ht="12.75">
      <c r="A146" s="364"/>
      <c r="B146" s="393"/>
      <c r="C146" s="395"/>
      <c r="D146" s="364"/>
      <c r="E146" s="391"/>
      <c r="F146" s="399"/>
      <c r="G146" s="391"/>
      <c r="H146" s="27">
        <v>206357</v>
      </c>
      <c r="I146" s="169" t="s">
        <v>102</v>
      </c>
      <c r="J146" s="28">
        <v>10736.04</v>
      </c>
      <c r="K146" s="28">
        <v>9680.04</v>
      </c>
      <c r="L146" s="27"/>
      <c r="M146" s="28">
        <v>1056</v>
      </c>
      <c r="N146" s="28">
        <f t="shared" si="7"/>
        <v>9680.04</v>
      </c>
      <c r="O146" s="28"/>
    </row>
    <row r="147" spans="1:15" ht="12.75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5" ht="12.75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5" ht="12.75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5" ht="12.75">
      <c r="A150" s="363">
        <v>15</v>
      </c>
      <c r="B150" s="421" t="s">
        <v>68</v>
      </c>
      <c r="C150" s="422" t="s">
        <v>53</v>
      </c>
      <c r="D150" s="423">
        <v>230</v>
      </c>
      <c r="E150" s="415" t="s">
        <v>99</v>
      </c>
      <c r="F150" s="414" t="s">
        <v>53</v>
      </c>
      <c r="G150" s="415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5" ht="12.75">
      <c r="A151" s="364"/>
      <c r="B151" s="421"/>
      <c r="C151" s="422"/>
      <c r="D151" s="423"/>
      <c r="E151" s="415"/>
      <c r="F151" s="414"/>
      <c r="G151" s="415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5" ht="12.75">
      <c r="A152" s="364"/>
      <c r="B152" s="421"/>
      <c r="C152" s="422"/>
      <c r="D152" s="423"/>
      <c r="E152" s="415"/>
      <c r="F152" s="414"/>
      <c r="G152" s="415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5" ht="12.75">
      <c r="A153" s="364"/>
      <c r="B153" s="421"/>
      <c r="C153" s="422"/>
      <c r="D153" s="423"/>
      <c r="E153" s="415"/>
      <c r="F153" s="414"/>
      <c r="G153" s="415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5" ht="12.75">
      <c r="A154" s="364"/>
      <c r="B154" s="421"/>
      <c r="C154" s="422"/>
      <c r="D154" s="423"/>
      <c r="E154" s="415"/>
      <c r="F154" s="414"/>
      <c r="G154" s="415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5" ht="12.75">
      <c r="A155" s="364"/>
      <c r="B155" s="421"/>
      <c r="C155" s="422"/>
      <c r="D155" s="423"/>
      <c r="E155" s="415"/>
      <c r="F155" s="414"/>
      <c r="G155" s="415"/>
      <c r="H155" s="18"/>
      <c r="I155" s="167"/>
      <c r="J155" s="20"/>
      <c r="K155" s="20"/>
      <c r="L155" s="18"/>
      <c r="M155" s="20"/>
      <c r="N155" s="20"/>
      <c r="O155" s="18"/>
    </row>
    <row r="156" spans="1:15" ht="12.75">
      <c r="A156" s="364"/>
      <c r="B156" s="421"/>
      <c r="C156" s="422"/>
      <c r="D156" s="423"/>
      <c r="E156" s="415"/>
      <c r="F156" s="414"/>
      <c r="G156" s="415"/>
      <c r="H156" s="18"/>
      <c r="I156" s="167"/>
      <c r="J156" s="20"/>
      <c r="K156" s="20"/>
      <c r="L156" s="18"/>
      <c r="M156" s="20"/>
      <c r="N156" s="20"/>
      <c r="O156" s="18"/>
    </row>
    <row r="157" spans="1:15" ht="12.75">
      <c r="A157" s="364"/>
      <c r="B157" s="421"/>
      <c r="C157" s="422"/>
      <c r="D157" s="423"/>
      <c r="E157" s="415"/>
      <c r="F157" s="414"/>
      <c r="G157" s="415"/>
      <c r="H157" s="18"/>
      <c r="I157" s="167"/>
      <c r="J157" s="20"/>
      <c r="K157" s="20"/>
      <c r="L157" s="18"/>
      <c r="M157" s="20"/>
      <c r="N157" s="20"/>
      <c r="O157" s="18"/>
    </row>
    <row r="158" spans="1:17" ht="12.75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5" ht="12.75" customHeight="1">
      <c r="A159" s="412">
        <v>16</v>
      </c>
      <c r="B159" s="413" t="s">
        <v>46</v>
      </c>
      <c r="C159" s="416" t="s">
        <v>19</v>
      </c>
      <c r="D159" s="412">
        <v>821</v>
      </c>
      <c r="E159" s="417" t="s">
        <v>99</v>
      </c>
      <c r="F159" s="420" t="s">
        <v>19</v>
      </c>
      <c r="G159" s="417" t="s">
        <v>49</v>
      </c>
      <c r="H159" s="106">
        <v>7116</v>
      </c>
      <c r="I159" s="167" t="s">
        <v>92</v>
      </c>
      <c r="J159" s="20">
        <v>41199.6</v>
      </c>
      <c r="K159" s="20">
        <v>41199.6</v>
      </c>
      <c r="L159" s="21"/>
      <c r="M159" s="20"/>
      <c r="N159" s="20">
        <f>K159-M159</f>
        <v>41199.6</v>
      </c>
      <c r="O159" s="21"/>
    </row>
    <row r="160" spans="1:15" ht="12.75">
      <c r="A160" s="412"/>
      <c r="B160" s="413"/>
      <c r="C160" s="416"/>
      <c r="D160" s="412"/>
      <c r="E160" s="418"/>
      <c r="F160" s="420"/>
      <c r="G160" s="418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aca="true" t="shared" si="8" ref="N160:N168">J160-L160-M160</f>
        <v>1397.78</v>
      </c>
      <c r="O160" s="21"/>
    </row>
    <row r="161" spans="1:15" ht="12.75">
      <c r="A161" s="412"/>
      <c r="B161" s="413"/>
      <c r="C161" s="416"/>
      <c r="D161" s="412"/>
      <c r="E161" s="418"/>
      <c r="F161" s="420"/>
      <c r="G161" s="418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5" ht="12.75">
      <c r="A162" s="412"/>
      <c r="B162" s="413"/>
      <c r="C162" s="416"/>
      <c r="D162" s="412"/>
      <c r="E162" s="418"/>
      <c r="F162" s="420"/>
      <c r="G162" s="418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5" ht="12.75">
      <c r="A163" s="412"/>
      <c r="B163" s="413"/>
      <c r="C163" s="416"/>
      <c r="D163" s="412"/>
      <c r="E163" s="418"/>
      <c r="F163" s="420"/>
      <c r="G163" s="418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5" ht="12.75">
      <c r="A164" s="412"/>
      <c r="B164" s="413"/>
      <c r="C164" s="416"/>
      <c r="D164" s="412"/>
      <c r="E164" s="418"/>
      <c r="F164" s="420"/>
      <c r="G164" s="418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5" ht="12.75">
      <c r="A165" s="412"/>
      <c r="B165" s="413"/>
      <c r="C165" s="416"/>
      <c r="D165" s="412"/>
      <c r="E165" s="418"/>
      <c r="F165" s="420"/>
      <c r="G165" s="418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5" ht="12.75">
      <c r="A166" s="412"/>
      <c r="B166" s="413"/>
      <c r="C166" s="416"/>
      <c r="D166" s="412"/>
      <c r="E166" s="418"/>
      <c r="F166" s="420"/>
      <c r="G166" s="418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5" ht="12.75">
      <c r="A167" s="412"/>
      <c r="B167" s="413"/>
      <c r="C167" s="416"/>
      <c r="D167" s="412"/>
      <c r="E167" s="418"/>
      <c r="F167" s="420"/>
      <c r="G167" s="418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5" ht="12.75">
      <c r="A168" s="412"/>
      <c r="B168" s="413"/>
      <c r="C168" s="416"/>
      <c r="D168" s="412"/>
      <c r="E168" s="418"/>
      <c r="F168" s="420"/>
      <c r="G168" s="418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5" ht="12.75">
      <c r="A169" s="412"/>
      <c r="B169" s="413"/>
      <c r="C169" s="416"/>
      <c r="D169" s="412"/>
      <c r="E169" s="418"/>
      <c r="F169" s="420"/>
      <c r="G169" s="418"/>
      <c r="H169" s="106"/>
      <c r="I169" s="167"/>
      <c r="J169" s="20"/>
      <c r="K169" s="20"/>
      <c r="L169" s="21"/>
      <c r="M169" s="20"/>
      <c r="N169" s="20"/>
      <c r="O169" s="21"/>
    </row>
    <row r="170" spans="1:15" ht="12.75">
      <c r="A170" s="412"/>
      <c r="B170" s="413"/>
      <c r="C170" s="416"/>
      <c r="D170" s="412"/>
      <c r="E170" s="418"/>
      <c r="F170" s="420"/>
      <c r="G170" s="418"/>
      <c r="H170" s="18"/>
      <c r="I170" s="167"/>
      <c r="J170" s="20"/>
      <c r="K170" s="20"/>
      <c r="L170" s="21"/>
      <c r="M170" s="20"/>
      <c r="N170" s="20"/>
      <c r="O170" s="21"/>
    </row>
    <row r="171" spans="1:15" ht="12.75">
      <c r="A171" s="412"/>
      <c r="B171" s="413"/>
      <c r="C171" s="416"/>
      <c r="D171" s="412"/>
      <c r="E171" s="419"/>
      <c r="F171" s="420"/>
      <c r="G171" s="419"/>
      <c r="H171" s="18"/>
      <c r="I171" s="167"/>
      <c r="J171" s="20"/>
      <c r="K171" s="20"/>
      <c r="L171" s="21"/>
      <c r="M171" s="20"/>
      <c r="N171" s="20"/>
      <c r="O171" s="21"/>
    </row>
    <row r="172" spans="1:17" ht="12.75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5" ht="12.75">
      <c r="A173" s="424">
        <v>17</v>
      </c>
      <c r="B173" s="426" t="s">
        <v>52</v>
      </c>
      <c r="C173" s="428" t="s">
        <v>23</v>
      </c>
      <c r="D173" s="430">
        <v>645</v>
      </c>
      <c r="E173" s="417" t="s">
        <v>99</v>
      </c>
      <c r="F173" s="432" t="s">
        <v>23</v>
      </c>
      <c r="G173" s="417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5" ht="12.75">
      <c r="A174" s="425"/>
      <c r="B174" s="427"/>
      <c r="C174" s="429"/>
      <c r="D174" s="431"/>
      <c r="E174" s="418"/>
      <c r="F174" s="433"/>
      <c r="G174" s="418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aca="true" t="shared" si="9" ref="N174:N187">J174-L174-M174</f>
        <v>969.1</v>
      </c>
      <c r="O174" s="21"/>
    </row>
    <row r="175" spans="1:15" ht="12.75">
      <c r="A175" s="425"/>
      <c r="B175" s="427"/>
      <c r="C175" s="429"/>
      <c r="D175" s="431"/>
      <c r="E175" s="418"/>
      <c r="F175" s="433"/>
      <c r="G175" s="418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5" ht="12.75">
      <c r="A176" s="425"/>
      <c r="B176" s="427"/>
      <c r="C176" s="429"/>
      <c r="D176" s="431"/>
      <c r="E176" s="418"/>
      <c r="F176" s="433"/>
      <c r="G176" s="418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5" ht="12.75">
      <c r="A177" s="425"/>
      <c r="B177" s="427"/>
      <c r="C177" s="429"/>
      <c r="D177" s="431"/>
      <c r="E177" s="418"/>
      <c r="F177" s="433"/>
      <c r="G177" s="418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5" ht="12.75">
      <c r="A178" s="425"/>
      <c r="B178" s="427"/>
      <c r="C178" s="429"/>
      <c r="D178" s="431"/>
      <c r="E178" s="418"/>
      <c r="F178" s="433"/>
      <c r="G178" s="418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5" ht="12.75">
      <c r="A179" s="425"/>
      <c r="B179" s="427"/>
      <c r="C179" s="429"/>
      <c r="D179" s="431"/>
      <c r="E179" s="418"/>
      <c r="F179" s="433"/>
      <c r="G179" s="418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5" ht="12.75">
      <c r="A180" s="425"/>
      <c r="B180" s="427"/>
      <c r="C180" s="429"/>
      <c r="D180" s="431"/>
      <c r="E180" s="418"/>
      <c r="F180" s="433"/>
      <c r="G180" s="418"/>
      <c r="H180" s="27">
        <v>11359</v>
      </c>
      <c r="I180" s="169" t="s">
        <v>92</v>
      </c>
      <c r="J180" s="28">
        <v>37019.62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5" ht="12.75">
      <c r="A181" s="425"/>
      <c r="B181" s="427"/>
      <c r="C181" s="429"/>
      <c r="D181" s="431"/>
      <c r="E181" s="418"/>
      <c r="F181" s="433"/>
      <c r="G181" s="418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5" ht="12.75">
      <c r="A182" s="425"/>
      <c r="B182" s="427"/>
      <c r="C182" s="429"/>
      <c r="D182" s="431"/>
      <c r="E182" s="418"/>
      <c r="F182" s="433"/>
      <c r="G182" s="418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5" ht="12.75">
      <c r="A183" s="425"/>
      <c r="B183" s="427"/>
      <c r="C183" s="429"/>
      <c r="D183" s="431"/>
      <c r="E183" s="418"/>
      <c r="F183" s="433"/>
      <c r="G183" s="418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5" ht="12.75">
      <c r="A184" s="425"/>
      <c r="B184" s="427"/>
      <c r="C184" s="429"/>
      <c r="D184" s="431"/>
      <c r="E184" s="418"/>
      <c r="F184" s="433"/>
      <c r="G184" s="418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5" ht="12.75">
      <c r="A185" s="425"/>
      <c r="B185" s="427"/>
      <c r="C185" s="429"/>
      <c r="D185" s="431"/>
      <c r="E185" s="418"/>
      <c r="F185" s="433"/>
      <c r="G185" s="418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5" ht="12.75">
      <c r="A186" s="425"/>
      <c r="B186" s="427"/>
      <c r="C186" s="429"/>
      <c r="D186" s="431"/>
      <c r="E186" s="418"/>
      <c r="F186" s="433"/>
      <c r="G186" s="418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5" ht="12.75">
      <c r="A187" s="425"/>
      <c r="B187" s="427"/>
      <c r="C187" s="429"/>
      <c r="D187" s="431"/>
      <c r="E187" s="418"/>
      <c r="F187" s="433"/>
      <c r="G187" s="418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5" ht="12.75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 ht="12.75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5" ht="12.75">
      <c r="A190" s="363">
        <v>18</v>
      </c>
      <c r="B190" s="403" t="s">
        <v>33</v>
      </c>
      <c r="C190" s="394" t="s">
        <v>14</v>
      </c>
      <c r="D190" s="363">
        <v>19</v>
      </c>
      <c r="E190" s="396" t="s">
        <v>99</v>
      </c>
      <c r="F190" s="398" t="s">
        <v>14</v>
      </c>
      <c r="G190" s="400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5" ht="12.75">
      <c r="A191" s="364"/>
      <c r="B191" s="404"/>
      <c r="C191" s="395"/>
      <c r="D191" s="364"/>
      <c r="E191" s="397"/>
      <c r="F191" s="399"/>
      <c r="G191" s="401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5" ht="12.75">
      <c r="A192" s="364"/>
      <c r="B192" s="404"/>
      <c r="C192" s="395"/>
      <c r="D192" s="364"/>
      <c r="E192" s="397"/>
      <c r="F192" s="399"/>
      <c r="G192" s="401"/>
      <c r="H192" s="27"/>
      <c r="I192" s="169"/>
      <c r="J192" s="28"/>
      <c r="K192" s="28"/>
      <c r="L192" s="28"/>
      <c r="M192" s="28"/>
      <c r="N192" s="28"/>
      <c r="O192" s="57"/>
    </row>
    <row r="193" spans="1:15" ht="12.75">
      <c r="A193" s="364"/>
      <c r="B193" s="404"/>
      <c r="C193" s="395"/>
      <c r="D193" s="364"/>
      <c r="E193" s="397"/>
      <c r="F193" s="399"/>
      <c r="G193" s="401"/>
      <c r="H193" s="27"/>
      <c r="I193" s="169"/>
      <c r="J193" s="28"/>
      <c r="K193" s="28"/>
      <c r="L193" s="28"/>
      <c r="M193" s="28"/>
      <c r="N193" s="28"/>
      <c r="O193" s="57"/>
    </row>
    <row r="194" spans="1:15" ht="12.75">
      <c r="A194" s="68"/>
      <c r="B194" s="109"/>
      <c r="C194" s="116"/>
      <c r="D194" s="68"/>
      <c r="E194" s="82"/>
      <c r="F194" s="153"/>
      <c r="G194" s="401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68"/>
      <c r="B195" s="109"/>
      <c r="C195" s="116"/>
      <c r="D195" s="68"/>
      <c r="E195" s="82"/>
      <c r="F195" s="153"/>
      <c r="G195" s="402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363">
        <v>19</v>
      </c>
      <c r="B197" s="403" t="s">
        <v>31</v>
      </c>
      <c r="C197" s="394" t="s">
        <v>50</v>
      </c>
      <c r="D197" s="363">
        <v>601</v>
      </c>
      <c r="E197" s="396" t="s">
        <v>99</v>
      </c>
      <c r="F197" s="438" t="s">
        <v>50</v>
      </c>
      <c r="G197" s="390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 ht="12.75">
      <c r="A198" s="364"/>
      <c r="B198" s="404"/>
      <c r="C198" s="395"/>
      <c r="D198" s="364"/>
      <c r="E198" s="397"/>
      <c r="F198" s="439"/>
      <c r="G198" s="391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 ht="12.75">
      <c r="A199" s="364"/>
      <c r="B199" s="404"/>
      <c r="C199" s="395"/>
      <c r="D199" s="364"/>
      <c r="E199" s="397"/>
      <c r="F199" s="439"/>
      <c r="G199" s="391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 ht="12.75">
      <c r="A200" s="364"/>
      <c r="B200" s="404"/>
      <c r="C200" s="395"/>
      <c r="D200" s="364"/>
      <c r="E200" s="397"/>
      <c r="F200" s="439"/>
      <c r="G200" s="391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 ht="12.75">
      <c r="A201" s="364"/>
      <c r="B201" s="404"/>
      <c r="C201" s="395"/>
      <c r="D201" s="364"/>
      <c r="E201" s="397"/>
      <c r="F201" s="439"/>
      <c r="G201" s="391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 ht="12.75">
      <c r="A202" s="364"/>
      <c r="B202" s="404"/>
      <c r="C202" s="395"/>
      <c r="D202" s="364"/>
      <c r="E202" s="397"/>
      <c r="F202" s="439"/>
      <c r="G202" s="391"/>
      <c r="H202" s="27"/>
      <c r="I202" s="169"/>
      <c r="J202" s="28"/>
      <c r="K202" s="28"/>
      <c r="L202" s="28"/>
      <c r="M202" s="28"/>
      <c r="N202" s="28"/>
      <c r="O202" s="57"/>
    </row>
    <row r="203" spans="1:15" ht="12.7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363">
        <v>20</v>
      </c>
      <c r="B204" s="403" t="s">
        <v>122</v>
      </c>
      <c r="C204" s="394" t="s">
        <v>14</v>
      </c>
      <c r="D204" s="363">
        <v>618</v>
      </c>
      <c r="E204" s="396" t="s">
        <v>99</v>
      </c>
      <c r="F204" s="438" t="s">
        <v>14</v>
      </c>
      <c r="G204" s="390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 ht="12.75">
      <c r="A205" s="364"/>
      <c r="B205" s="404"/>
      <c r="C205" s="395"/>
      <c r="D205" s="364"/>
      <c r="E205" s="397"/>
      <c r="F205" s="439"/>
      <c r="G205" s="391"/>
      <c r="H205" s="27"/>
      <c r="I205" s="169"/>
      <c r="J205" s="28"/>
      <c r="K205" s="28"/>
      <c r="L205" s="28"/>
      <c r="M205" s="28"/>
      <c r="N205" s="28"/>
      <c r="O205" s="57"/>
    </row>
    <row r="206" spans="1:15" ht="12.75">
      <c r="A206" s="364"/>
      <c r="B206" s="404"/>
      <c r="C206" s="395"/>
      <c r="D206" s="364"/>
      <c r="E206" s="397"/>
      <c r="F206" s="439"/>
      <c r="G206" s="391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364"/>
      <c r="B207" s="404"/>
      <c r="C207" s="395"/>
      <c r="D207" s="364"/>
      <c r="E207" s="397"/>
      <c r="F207" s="439"/>
      <c r="G207" s="391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364"/>
      <c r="B208" s="434"/>
      <c r="C208" s="395"/>
      <c r="D208" s="364"/>
      <c r="E208" s="397"/>
      <c r="F208" s="439"/>
      <c r="G208" s="391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363">
        <v>21</v>
      </c>
      <c r="B210" s="403" t="s">
        <v>77</v>
      </c>
      <c r="C210" s="394" t="s">
        <v>78</v>
      </c>
      <c r="D210" s="363">
        <v>550</v>
      </c>
      <c r="E210" s="396" t="s">
        <v>99</v>
      </c>
      <c r="F210" s="438" t="s">
        <v>78</v>
      </c>
      <c r="G210" s="390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 ht="12.75">
      <c r="A211" s="364"/>
      <c r="B211" s="404"/>
      <c r="C211" s="395"/>
      <c r="D211" s="364"/>
      <c r="E211" s="397"/>
      <c r="F211" s="439"/>
      <c r="G211" s="391"/>
      <c r="H211" s="27"/>
      <c r="I211" s="169"/>
      <c r="J211" s="28"/>
      <c r="K211" s="28"/>
      <c r="L211" s="28"/>
      <c r="M211" s="28"/>
      <c r="N211" s="28"/>
      <c r="O211" s="57"/>
    </row>
    <row r="212" spans="1:15" ht="12.75">
      <c r="A212" s="364"/>
      <c r="B212" s="404"/>
      <c r="C212" s="395"/>
      <c r="D212" s="364"/>
      <c r="E212" s="397"/>
      <c r="F212" s="439"/>
      <c r="G212" s="391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364"/>
      <c r="B213" s="404"/>
      <c r="C213" s="395"/>
      <c r="D213" s="364"/>
      <c r="E213" s="397"/>
      <c r="F213" s="439"/>
      <c r="G213" s="391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364"/>
      <c r="B214" s="434"/>
      <c r="C214" s="395"/>
      <c r="D214" s="364"/>
      <c r="E214" s="397"/>
      <c r="F214" s="439"/>
      <c r="G214" s="391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363">
        <v>22</v>
      </c>
      <c r="B216" s="403" t="s">
        <v>128</v>
      </c>
      <c r="C216" s="435" t="s">
        <v>129</v>
      </c>
      <c r="D216" s="363">
        <v>637</v>
      </c>
      <c r="E216" s="396" t="s">
        <v>99</v>
      </c>
      <c r="F216" s="435" t="s">
        <v>129</v>
      </c>
      <c r="G216" s="400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 ht="12.75">
      <c r="A217" s="364"/>
      <c r="B217" s="404"/>
      <c r="C217" s="436"/>
      <c r="D217" s="364"/>
      <c r="E217" s="397"/>
      <c r="F217" s="436"/>
      <c r="G217" s="401"/>
      <c r="H217" s="27"/>
      <c r="I217" s="169"/>
      <c r="J217" s="28"/>
      <c r="K217" s="28"/>
      <c r="L217" s="28"/>
      <c r="M217" s="28"/>
      <c r="N217" s="28"/>
      <c r="O217" s="57"/>
    </row>
    <row r="218" spans="1:15" ht="12.75">
      <c r="A218" s="364"/>
      <c r="B218" s="404"/>
      <c r="C218" s="436"/>
      <c r="D218" s="364"/>
      <c r="E218" s="397"/>
      <c r="F218" s="436"/>
      <c r="G218" s="401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68"/>
      <c r="B219" s="109"/>
      <c r="C219" s="163"/>
      <c r="D219" s="68"/>
      <c r="E219" s="82"/>
      <c r="F219" s="153"/>
      <c r="G219" s="401"/>
      <c r="H219" s="27"/>
      <c r="I219" s="169"/>
      <c r="J219" s="28"/>
      <c r="K219" s="28"/>
      <c r="L219" s="28"/>
      <c r="M219" s="28"/>
      <c r="N219" s="28"/>
      <c r="O219" s="57"/>
    </row>
    <row r="220" spans="1:15" ht="12.75">
      <c r="A220" s="68"/>
      <c r="B220" s="109"/>
      <c r="C220" s="116"/>
      <c r="D220" s="68"/>
      <c r="E220" s="82"/>
      <c r="F220" s="153"/>
      <c r="G220" s="402"/>
      <c r="H220" s="27"/>
      <c r="I220" s="169"/>
      <c r="J220" s="28"/>
      <c r="K220" s="28"/>
      <c r="L220" s="28"/>
      <c r="M220" s="28"/>
      <c r="N220" s="28"/>
      <c r="O220" s="57"/>
    </row>
    <row r="221" spans="1:15" ht="12.7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363">
        <v>23</v>
      </c>
      <c r="B222" s="403" t="s">
        <v>107</v>
      </c>
      <c r="C222" s="394" t="s">
        <v>14</v>
      </c>
      <c r="D222" s="363">
        <v>639</v>
      </c>
      <c r="E222" s="396" t="s">
        <v>99</v>
      </c>
      <c r="F222" s="398" t="s">
        <v>14</v>
      </c>
      <c r="G222" s="400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 ht="12.75">
      <c r="A223" s="364"/>
      <c r="B223" s="404"/>
      <c r="C223" s="395"/>
      <c r="D223" s="364"/>
      <c r="E223" s="397"/>
      <c r="F223" s="399"/>
      <c r="G223" s="401"/>
      <c r="H223" s="27"/>
      <c r="I223" s="169"/>
      <c r="J223" s="28"/>
      <c r="K223" s="28"/>
      <c r="L223" s="28"/>
      <c r="M223" s="28"/>
      <c r="N223" s="28"/>
      <c r="O223" s="57"/>
    </row>
    <row r="224" spans="1:15" ht="12.75">
      <c r="A224" s="364"/>
      <c r="B224" s="404"/>
      <c r="C224" s="395"/>
      <c r="D224" s="364"/>
      <c r="E224" s="397"/>
      <c r="F224" s="399"/>
      <c r="G224" s="401"/>
      <c r="H224" s="27"/>
      <c r="I224" s="169"/>
      <c r="J224" s="28"/>
      <c r="K224" s="28"/>
      <c r="L224" s="28"/>
      <c r="M224" s="28"/>
      <c r="N224" s="28"/>
      <c r="O224" s="57"/>
    </row>
    <row r="225" spans="1:15" ht="12.75">
      <c r="A225" s="68"/>
      <c r="B225" s="109"/>
      <c r="C225" s="116"/>
      <c r="D225" s="68"/>
      <c r="E225" s="82"/>
      <c r="F225" s="153"/>
      <c r="G225" s="401"/>
      <c r="H225" s="27"/>
      <c r="I225" s="169"/>
      <c r="J225" s="28"/>
      <c r="K225" s="28"/>
      <c r="L225" s="28"/>
      <c r="M225" s="28"/>
      <c r="N225" s="28"/>
      <c r="O225" s="57"/>
    </row>
    <row r="226" spans="1:15" ht="12.75">
      <c r="A226" s="68"/>
      <c r="B226" s="109"/>
      <c r="C226" s="116"/>
      <c r="D226" s="68"/>
      <c r="E226" s="82"/>
      <c r="F226" s="153"/>
      <c r="G226" s="402"/>
      <c r="H226" s="27"/>
      <c r="I226" s="169"/>
      <c r="J226" s="28"/>
      <c r="K226" s="28"/>
      <c r="L226" s="28"/>
      <c r="M226" s="28"/>
      <c r="N226" s="28"/>
      <c r="O226" s="57"/>
    </row>
    <row r="227" spans="1:15" ht="12.7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363">
        <v>24</v>
      </c>
      <c r="B228" s="403" t="s">
        <v>143</v>
      </c>
      <c r="C228" s="394" t="s">
        <v>14</v>
      </c>
      <c r="D228" s="363">
        <v>822</v>
      </c>
      <c r="E228" s="396" t="s">
        <v>99</v>
      </c>
      <c r="F228" s="398" t="s">
        <v>14</v>
      </c>
      <c r="G228" s="400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 ht="12.75">
      <c r="A229" s="364"/>
      <c r="B229" s="404"/>
      <c r="C229" s="395"/>
      <c r="D229" s="364"/>
      <c r="E229" s="397"/>
      <c r="F229" s="399"/>
      <c r="G229" s="401"/>
      <c r="H229" s="27"/>
      <c r="I229" s="169"/>
      <c r="J229" s="28"/>
      <c r="K229" s="28"/>
      <c r="L229" s="28"/>
      <c r="M229" s="28"/>
      <c r="N229" s="28"/>
      <c r="O229" s="57"/>
    </row>
    <row r="230" spans="1:15" ht="12.75">
      <c r="A230" s="364"/>
      <c r="B230" s="404"/>
      <c r="C230" s="395"/>
      <c r="D230" s="364"/>
      <c r="E230" s="397"/>
      <c r="F230" s="399"/>
      <c r="G230" s="401"/>
      <c r="H230" s="27"/>
      <c r="I230" s="169"/>
      <c r="J230" s="28"/>
      <c r="K230" s="28"/>
      <c r="L230" s="28"/>
      <c r="M230" s="28"/>
      <c r="N230" s="28"/>
      <c r="O230" s="57"/>
    </row>
    <row r="231" spans="1:15" ht="12.75">
      <c r="A231" s="68"/>
      <c r="B231" s="109"/>
      <c r="C231" s="116"/>
      <c r="D231" s="68"/>
      <c r="E231" s="82"/>
      <c r="F231" s="153"/>
      <c r="G231" s="401"/>
      <c r="H231" s="27"/>
      <c r="I231" s="169"/>
      <c r="J231" s="28"/>
      <c r="K231" s="28"/>
      <c r="L231" s="28"/>
      <c r="M231" s="28"/>
      <c r="N231" s="28"/>
      <c r="O231" s="57"/>
    </row>
    <row r="232" spans="1:15" ht="12.75">
      <c r="A232" s="68"/>
      <c r="B232" s="109"/>
      <c r="C232" s="116"/>
      <c r="D232" s="68"/>
      <c r="E232" s="82"/>
      <c r="F232" s="153"/>
      <c r="G232" s="402"/>
      <c r="H232" s="27"/>
      <c r="I232" s="169"/>
      <c r="J232" s="28"/>
      <c r="K232" s="28"/>
      <c r="L232" s="28"/>
      <c r="M232" s="28"/>
      <c r="N232" s="28"/>
      <c r="O232" s="57"/>
    </row>
    <row r="233" spans="1:15" ht="12.7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363">
        <v>25</v>
      </c>
      <c r="B234" s="403" t="s">
        <v>34</v>
      </c>
      <c r="C234" s="394" t="s">
        <v>19</v>
      </c>
      <c r="D234" s="363">
        <v>28</v>
      </c>
      <c r="E234" s="396" t="s">
        <v>99</v>
      </c>
      <c r="F234" s="398" t="s">
        <v>19</v>
      </c>
      <c r="G234" s="400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 ht="12.75">
      <c r="A235" s="364"/>
      <c r="B235" s="404"/>
      <c r="C235" s="395"/>
      <c r="D235" s="364"/>
      <c r="E235" s="397"/>
      <c r="F235" s="399"/>
      <c r="G235" s="401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 ht="12.75">
      <c r="A236" s="364"/>
      <c r="B236" s="404"/>
      <c r="C236" s="395"/>
      <c r="D236" s="364"/>
      <c r="E236" s="397"/>
      <c r="F236" s="399"/>
      <c r="G236" s="401"/>
      <c r="H236" s="27"/>
      <c r="I236" s="169"/>
      <c r="J236" s="28"/>
      <c r="K236" s="28"/>
      <c r="L236" s="28"/>
      <c r="M236" s="28"/>
      <c r="N236" s="28"/>
      <c r="O236" s="57"/>
    </row>
    <row r="237" spans="1:15" ht="12.75">
      <c r="A237" s="68"/>
      <c r="B237" s="109"/>
      <c r="C237" s="116"/>
      <c r="D237" s="68"/>
      <c r="E237" s="82"/>
      <c r="F237" s="153"/>
      <c r="G237" s="401"/>
      <c r="H237" s="27"/>
      <c r="I237" s="169"/>
      <c r="J237" s="28"/>
      <c r="K237" s="28"/>
      <c r="L237" s="28"/>
      <c r="M237" s="28"/>
      <c r="N237" s="28"/>
      <c r="O237" s="57"/>
    </row>
    <row r="238" spans="1:15" ht="12.75">
      <c r="A238" s="68"/>
      <c r="B238" s="109"/>
      <c r="C238" s="116"/>
      <c r="D238" s="68"/>
      <c r="E238" s="82"/>
      <c r="F238" s="153"/>
      <c r="G238" s="402"/>
      <c r="H238" s="27"/>
      <c r="I238" s="169"/>
      <c r="J238" s="28"/>
      <c r="K238" s="28"/>
      <c r="L238" s="28"/>
      <c r="M238" s="28"/>
      <c r="N238" s="28"/>
      <c r="O238" s="57"/>
    </row>
    <row r="239" spans="1:15" ht="12.7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363">
        <v>26</v>
      </c>
      <c r="B240" s="403" t="s">
        <v>59</v>
      </c>
      <c r="C240" s="394" t="s">
        <v>86</v>
      </c>
      <c r="D240" s="363">
        <v>847</v>
      </c>
      <c r="E240" s="396" t="s">
        <v>99</v>
      </c>
      <c r="F240" s="398" t="s">
        <v>86</v>
      </c>
      <c r="G240" s="400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 ht="12.75">
      <c r="A241" s="364"/>
      <c r="B241" s="404"/>
      <c r="C241" s="395"/>
      <c r="D241" s="364"/>
      <c r="E241" s="397"/>
      <c r="F241" s="399"/>
      <c r="G241" s="401"/>
      <c r="H241" s="27"/>
      <c r="I241" s="169"/>
      <c r="J241" s="28"/>
      <c r="K241" s="28"/>
      <c r="L241" s="28"/>
      <c r="M241" s="28"/>
      <c r="N241" s="28"/>
      <c r="O241" s="57"/>
    </row>
    <row r="242" spans="1:15" ht="12.75">
      <c r="A242" s="364"/>
      <c r="B242" s="404"/>
      <c r="C242" s="395"/>
      <c r="D242" s="364"/>
      <c r="E242" s="397"/>
      <c r="F242" s="399"/>
      <c r="G242" s="401"/>
      <c r="H242" s="27"/>
      <c r="I242" s="169"/>
      <c r="J242" s="28"/>
      <c r="K242" s="28"/>
      <c r="L242" s="28"/>
      <c r="M242" s="28"/>
      <c r="N242" s="28"/>
      <c r="O242" s="57"/>
    </row>
    <row r="243" spans="1:15" ht="12.75">
      <c r="A243" s="68"/>
      <c r="B243" s="109"/>
      <c r="C243" s="116"/>
      <c r="D243" s="68"/>
      <c r="E243" s="82"/>
      <c r="F243" s="153"/>
      <c r="G243" s="401"/>
      <c r="H243" s="27"/>
      <c r="I243" s="169"/>
      <c r="J243" s="28"/>
      <c r="K243" s="28"/>
      <c r="L243" s="28"/>
      <c r="M243" s="28"/>
      <c r="N243" s="28"/>
      <c r="O243" s="57"/>
    </row>
    <row r="244" spans="1:15" ht="12.75">
      <c r="A244" s="68"/>
      <c r="B244" s="109"/>
      <c r="C244" s="116"/>
      <c r="D244" s="68"/>
      <c r="E244" s="82"/>
      <c r="F244" s="153"/>
      <c r="G244" s="402"/>
      <c r="H244" s="27"/>
      <c r="I244" s="169"/>
      <c r="J244" s="28"/>
      <c r="K244" s="28"/>
      <c r="L244" s="28"/>
      <c r="M244" s="28"/>
      <c r="N244" s="28"/>
      <c r="O244" s="57"/>
    </row>
    <row r="245" spans="1:15" ht="12.7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363">
        <v>27</v>
      </c>
      <c r="B246" s="403" t="s">
        <v>71</v>
      </c>
      <c r="C246" s="394" t="s">
        <v>14</v>
      </c>
      <c r="D246" s="363">
        <v>199</v>
      </c>
      <c r="E246" s="396" t="s">
        <v>99</v>
      </c>
      <c r="F246" s="398" t="s">
        <v>14</v>
      </c>
      <c r="G246" s="400" t="s">
        <v>72</v>
      </c>
      <c r="H246" s="27">
        <v>3720</v>
      </c>
      <c r="I246" s="169" t="s">
        <v>92</v>
      </c>
      <c r="J246" s="28">
        <v>1056.4</v>
      </c>
      <c r="K246" s="28">
        <v>1056.4</v>
      </c>
      <c r="L246" s="28"/>
      <c r="M246" s="28"/>
      <c r="N246" s="28">
        <f>J246-L246-M246</f>
        <v>1056.4</v>
      </c>
      <c r="O246" s="57"/>
    </row>
    <row r="247" spans="1:15" ht="12.75">
      <c r="A247" s="364"/>
      <c r="B247" s="404"/>
      <c r="C247" s="395"/>
      <c r="D247" s="364"/>
      <c r="E247" s="397"/>
      <c r="F247" s="399"/>
      <c r="G247" s="401"/>
      <c r="H247" s="27">
        <v>3748</v>
      </c>
      <c r="I247" s="169" t="s">
        <v>106</v>
      </c>
      <c r="J247" s="28">
        <v>1056.4</v>
      </c>
      <c r="K247" s="28">
        <v>1056.4</v>
      </c>
      <c r="L247" s="28"/>
      <c r="M247" s="28"/>
      <c r="N247" s="28">
        <f>J247-L247-M247</f>
        <v>1056.4</v>
      </c>
      <c r="O247" s="57"/>
    </row>
    <row r="248" spans="1:15" ht="12.75">
      <c r="A248" s="364"/>
      <c r="B248" s="404"/>
      <c r="C248" s="395"/>
      <c r="D248" s="364"/>
      <c r="E248" s="397"/>
      <c r="F248" s="399"/>
      <c r="G248" s="401"/>
      <c r="H248" s="27">
        <v>3776</v>
      </c>
      <c r="I248" s="169" t="s">
        <v>133</v>
      </c>
      <c r="J248" s="28">
        <v>1056.4</v>
      </c>
      <c r="K248" s="28">
        <v>1056.4</v>
      </c>
      <c r="L248" s="28"/>
      <c r="M248" s="28"/>
      <c r="N248" s="28">
        <f>J248-L248-M248</f>
        <v>1056.4</v>
      </c>
      <c r="O248" s="57"/>
    </row>
    <row r="249" spans="1:15" ht="12.75">
      <c r="A249" s="68"/>
      <c r="B249" s="109"/>
      <c r="C249" s="116"/>
      <c r="D249" s="68"/>
      <c r="E249" s="82"/>
      <c r="F249" s="153"/>
      <c r="G249" s="401"/>
      <c r="H249" s="27"/>
      <c r="I249" s="169"/>
      <c r="J249" s="28"/>
      <c r="K249" s="28"/>
      <c r="L249" s="28"/>
      <c r="M249" s="28"/>
      <c r="N249" s="28"/>
      <c r="O249" s="57"/>
    </row>
    <row r="250" spans="1:15" ht="12.75">
      <c r="A250" s="68"/>
      <c r="B250" s="109"/>
      <c r="C250" s="116"/>
      <c r="D250" s="68"/>
      <c r="E250" s="82"/>
      <c r="F250" s="153"/>
      <c r="G250" s="402"/>
      <c r="H250" s="27"/>
      <c r="I250" s="169"/>
      <c r="J250" s="28"/>
      <c r="K250" s="28"/>
      <c r="L250" s="28"/>
      <c r="M250" s="28"/>
      <c r="N250" s="28"/>
      <c r="O250" s="57"/>
    </row>
    <row r="251" spans="1:15" ht="12.7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363">
        <v>28</v>
      </c>
      <c r="B252" s="403" t="s">
        <v>134</v>
      </c>
      <c r="C252" s="394" t="s">
        <v>14</v>
      </c>
      <c r="D252" s="363">
        <v>844</v>
      </c>
      <c r="E252" s="396" t="s">
        <v>99</v>
      </c>
      <c r="F252" s="398" t="s">
        <v>14</v>
      </c>
      <c r="G252" s="400" t="s">
        <v>135</v>
      </c>
      <c r="H252" s="27">
        <v>7940</v>
      </c>
      <c r="I252" s="169" t="s">
        <v>136</v>
      </c>
      <c r="J252" s="28">
        <v>1263.66</v>
      </c>
      <c r="K252" s="28">
        <v>1263.66</v>
      </c>
      <c r="L252" s="28"/>
      <c r="M252" s="28"/>
      <c r="N252" s="28">
        <f>J252-L252-M252</f>
        <v>1263.66</v>
      </c>
      <c r="O252" s="57"/>
    </row>
    <row r="253" spans="1:15" ht="12.75">
      <c r="A253" s="364"/>
      <c r="B253" s="404"/>
      <c r="C253" s="395"/>
      <c r="D253" s="364"/>
      <c r="E253" s="397"/>
      <c r="F253" s="399"/>
      <c r="G253" s="401"/>
      <c r="H253" s="27"/>
      <c r="I253" s="169"/>
      <c r="J253" s="28"/>
      <c r="K253" s="28"/>
      <c r="L253" s="28"/>
      <c r="M253" s="28"/>
      <c r="N253" s="28"/>
      <c r="O253" s="57"/>
    </row>
    <row r="254" spans="1:15" ht="12.75">
      <c r="A254" s="364"/>
      <c r="B254" s="404"/>
      <c r="C254" s="395"/>
      <c r="D254" s="364"/>
      <c r="E254" s="397"/>
      <c r="F254" s="399"/>
      <c r="G254" s="401"/>
      <c r="H254" s="27"/>
      <c r="I254" s="169"/>
      <c r="J254" s="28"/>
      <c r="K254" s="28"/>
      <c r="L254" s="28"/>
      <c r="M254" s="28"/>
      <c r="N254" s="28"/>
      <c r="O254" s="57"/>
    </row>
    <row r="255" spans="1:15" ht="12.75">
      <c r="A255" s="68"/>
      <c r="B255" s="109"/>
      <c r="C255" s="116"/>
      <c r="D255" s="68"/>
      <c r="E255" s="82"/>
      <c r="F255" s="153"/>
      <c r="G255" s="401"/>
      <c r="H255" s="27"/>
      <c r="I255" s="169"/>
      <c r="J255" s="28"/>
      <c r="K255" s="28"/>
      <c r="L255" s="28"/>
      <c r="M255" s="28"/>
      <c r="N255" s="28"/>
      <c r="O255" s="57"/>
    </row>
    <row r="256" spans="1:15" ht="12.75">
      <c r="A256" s="68"/>
      <c r="B256" s="109"/>
      <c r="C256" s="116"/>
      <c r="D256" s="68"/>
      <c r="E256" s="82"/>
      <c r="F256" s="153"/>
      <c r="G256" s="401"/>
      <c r="H256" s="27"/>
      <c r="I256" s="169"/>
      <c r="J256" s="28"/>
      <c r="K256" s="28"/>
      <c r="L256" s="28"/>
      <c r="M256" s="28"/>
      <c r="N256" s="28"/>
      <c r="O256" s="57"/>
    </row>
    <row r="257" spans="1:15" ht="12.75">
      <c r="A257" s="68"/>
      <c r="B257" s="109"/>
      <c r="C257" s="116"/>
      <c r="D257" s="68"/>
      <c r="E257" s="82"/>
      <c r="F257" s="153"/>
      <c r="G257" s="402"/>
      <c r="H257" s="27"/>
      <c r="I257" s="169"/>
      <c r="J257" s="28"/>
      <c r="K257" s="28"/>
      <c r="L257" s="28"/>
      <c r="M257" s="28"/>
      <c r="N257" s="28"/>
      <c r="O257" s="57"/>
    </row>
    <row r="258" spans="1:15" ht="12.7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</v>
      </c>
      <c r="K258" s="57">
        <f>SUM(K252:K254)</f>
        <v>1263.66</v>
      </c>
      <c r="L258" s="57">
        <f>SUM(L252:L254)</f>
        <v>0</v>
      </c>
      <c r="M258" s="57">
        <f>SUM(M252:M254)</f>
        <v>0</v>
      </c>
      <c r="N258" s="57">
        <f>SUM(N252:N254)</f>
        <v>1263.66</v>
      </c>
      <c r="O258" s="57"/>
    </row>
    <row r="259" spans="1:15" ht="12.75" customHeight="1">
      <c r="A259" s="363">
        <v>29</v>
      </c>
      <c r="B259" s="403" t="s">
        <v>74</v>
      </c>
      <c r="C259" s="394" t="s">
        <v>93</v>
      </c>
      <c r="D259" s="363">
        <v>870</v>
      </c>
      <c r="E259" s="396" t="s">
        <v>99</v>
      </c>
      <c r="F259" s="398" t="s">
        <v>19</v>
      </c>
      <c r="G259" s="400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 ht="12.75">
      <c r="A260" s="364"/>
      <c r="B260" s="404"/>
      <c r="C260" s="395"/>
      <c r="D260" s="364"/>
      <c r="E260" s="397"/>
      <c r="F260" s="399"/>
      <c r="G260" s="401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 ht="12.75">
      <c r="A261" s="364"/>
      <c r="B261" s="404"/>
      <c r="C261" s="395"/>
      <c r="D261" s="364"/>
      <c r="E261" s="397"/>
      <c r="F261" s="399"/>
      <c r="G261" s="401"/>
      <c r="H261" s="27"/>
      <c r="I261" s="169"/>
      <c r="J261" s="28"/>
      <c r="K261" s="28"/>
      <c r="L261" s="28"/>
      <c r="M261" s="28"/>
      <c r="N261" s="28"/>
      <c r="O261" s="57"/>
    </row>
    <row r="262" spans="1:15" ht="12.75">
      <c r="A262" s="68"/>
      <c r="B262" s="109"/>
      <c r="C262" s="116"/>
      <c r="D262" s="68"/>
      <c r="E262" s="82"/>
      <c r="F262" s="153"/>
      <c r="G262" s="401"/>
      <c r="H262" s="27"/>
      <c r="I262" s="169"/>
      <c r="J262" s="28"/>
      <c r="K262" s="28"/>
      <c r="L262" s="28"/>
      <c r="M262" s="28"/>
      <c r="N262" s="28"/>
      <c r="O262" s="57"/>
    </row>
    <row r="263" spans="1:15" ht="12.75">
      <c r="A263" s="68"/>
      <c r="B263" s="109"/>
      <c r="C263" s="116"/>
      <c r="D263" s="68"/>
      <c r="E263" s="82"/>
      <c r="F263" s="153"/>
      <c r="G263" s="402"/>
      <c r="H263" s="27"/>
      <c r="I263" s="169"/>
      <c r="J263" s="28"/>
      <c r="K263" s="28"/>
      <c r="L263" s="28"/>
      <c r="M263" s="28"/>
      <c r="N263" s="28"/>
      <c r="O263" s="57"/>
    </row>
    <row r="264" spans="1:15" ht="12.7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437">
        <v>30</v>
      </c>
      <c r="B265" s="403" t="s">
        <v>63</v>
      </c>
      <c r="C265" s="394" t="s">
        <v>14</v>
      </c>
      <c r="D265" s="363">
        <v>3</v>
      </c>
      <c r="E265" s="396" t="s">
        <v>99</v>
      </c>
      <c r="F265" s="398" t="s">
        <v>14</v>
      </c>
      <c r="G265" s="400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 ht="12.75">
      <c r="A266" s="437"/>
      <c r="B266" s="404"/>
      <c r="C266" s="395"/>
      <c r="D266" s="364"/>
      <c r="E266" s="397"/>
      <c r="F266" s="399"/>
      <c r="G266" s="401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 ht="12.75">
      <c r="A267" s="437"/>
      <c r="B267" s="404"/>
      <c r="C267" s="395"/>
      <c r="D267" s="364"/>
      <c r="E267" s="397"/>
      <c r="F267" s="399"/>
      <c r="G267" s="401"/>
      <c r="H267" s="27"/>
      <c r="I267" s="169"/>
      <c r="J267" s="57"/>
      <c r="K267" s="57"/>
      <c r="L267" s="57"/>
      <c r="M267" s="57"/>
      <c r="N267" s="57"/>
      <c r="O267" s="57"/>
    </row>
    <row r="268" spans="1:15" ht="12.75">
      <c r="A268" s="437"/>
      <c r="B268" s="404"/>
      <c r="C268" s="116"/>
      <c r="D268" s="68"/>
      <c r="E268" s="82"/>
      <c r="F268" s="153"/>
      <c r="G268" s="401"/>
      <c r="H268" s="27"/>
      <c r="I268" s="169"/>
      <c r="J268" s="57"/>
      <c r="K268" s="57"/>
      <c r="L268" s="57"/>
      <c r="M268" s="57"/>
      <c r="N268" s="57"/>
      <c r="O268" s="57"/>
    </row>
    <row r="269" spans="1:15" ht="12.75">
      <c r="A269" s="437"/>
      <c r="B269" s="404"/>
      <c r="C269" s="116"/>
      <c r="D269" s="68"/>
      <c r="E269" s="82"/>
      <c r="F269" s="153"/>
      <c r="G269" s="401"/>
      <c r="H269" s="27"/>
      <c r="I269" s="169"/>
      <c r="J269" s="57"/>
      <c r="K269" s="57"/>
      <c r="L269" s="57"/>
      <c r="M269" s="57"/>
      <c r="N269" s="57"/>
      <c r="O269" s="57"/>
    </row>
    <row r="270" spans="1:15" ht="12.75">
      <c r="A270" s="437"/>
      <c r="B270" s="404"/>
      <c r="C270" s="116"/>
      <c r="D270" s="68"/>
      <c r="E270" s="82"/>
      <c r="F270" s="153"/>
      <c r="G270" s="401"/>
      <c r="H270" s="27"/>
      <c r="I270" s="169"/>
      <c r="J270" s="57"/>
      <c r="K270" s="57"/>
      <c r="L270" s="57"/>
      <c r="M270" s="57"/>
      <c r="N270" s="57"/>
      <c r="O270" s="57"/>
    </row>
    <row r="271" spans="1:15" ht="12.75">
      <c r="A271" s="437"/>
      <c r="B271" s="124"/>
      <c r="C271" s="116"/>
      <c r="D271" s="68"/>
      <c r="E271" s="82"/>
      <c r="F271" s="153"/>
      <c r="G271" s="401"/>
      <c r="H271" s="27"/>
      <c r="I271" s="169"/>
      <c r="J271" s="57"/>
      <c r="K271" s="57"/>
      <c r="L271" s="57"/>
      <c r="M271" s="57"/>
      <c r="N271" s="57"/>
      <c r="O271" s="57"/>
    </row>
    <row r="272" spans="1:15" ht="12.7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547.67</v>
      </c>
      <c r="K272" s="57">
        <f>SUM(K265:K267)</f>
        <v>547.67</v>
      </c>
      <c r="L272" s="57">
        <f>SUM(L265:L267)</f>
        <v>0</v>
      </c>
      <c r="M272" s="57">
        <f>SUM(M265:M267)</f>
        <v>0</v>
      </c>
      <c r="N272" s="57">
        <f>SUM(N265:N267)</f>
        <v>547.67</v>
      </c>
      <c r="O272" s="24"/>
    </row>
    <row r="273" spans="1:15" ht="12.75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aca="true" t="shared" si="10" ref="J273:O273">J23+J43+J50+J56+J63+J71+J78+J86+J92+J103+J110+J117+J140+J149+J158+J172+J189+J196+J203+J209+J215+J221+J227+J233+J239+J245+J251+J258+J264+J272</f>
        <v>872735.9000000001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</v>
      </c>
      <c r="O273" s="24">
        <f t="shared" si="10"/>
        <v>4001.800000000001</v>
      </c>
    </row>
    <row r="274" spans="1:15" ht="12.75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 ht="12.75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 ht="12.75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 ht="12.75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 ht="12.75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5" ht="12.75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5" ht="12.75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5" ht="12.75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sheetProtection/>
  <mergeCells count="218">
    <mergeCell ref="F240:F242"/>
    <mergeCell ref="A234:A236"/>
    <mergeCell ref="B234:B236"/>
    <mergeCell ref="C234:C236"/>
    <mergeCell ref="A222:A224"/>
    <mergeCell ref="B222:B224"/>
    <mergeCell ref="C222:C224"/>
    <mergeCell ref="A228:A230"/>
    <mergeCell ref="B228:B230"/>
    <mergeCell ref="C228:C230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197:F202"/>
    <mergeCell ref="D204:D208"/>
    <mergeCell ref="E204:E208"/>
    <mergeCell ref="F204:F208"/>
    <mergeCell ref="D234:D236"/>
    <mergeCell ref="E234:E236"/>
    <mergeCell ref="F234:F236"/>
    <mergeCell ref="D228:D230"/>
    <mergeCell ref="E228:E230"/>
    <mergeCell ref="F228:F230"/>
    <mergeCell ref="A204:A208"/>
    <mergeCell ref="B204:B208"/>
    <mergeCell ref="B197:B202"/>
    <mergeCell ref="C197:C202"/>
    <mergeCell ref="D197:D202"/>
    <mergeCell ref="E197:E202"/>
    <mergeCell ref="C259:C261"/>
    <mergeCell ref="D259:D261"/>
    <mergeCell ref="E259:E261"/>
    <mergeCell ref="F259:F261"/>
    <mergeCell ref="C210:C214"/>
    <mergeCell ref="D210:D214"/>
    <mergeCell ref="E210:E214"/>
    <mergeCell ref="F210:F214"/>
    <mergeCell ref="E216:E218"/>
    <mergeCell ref="F216:F21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C240:C242"/>
    <mergeCell ref="B210:B214"/>
    <mergeCell ref="G216:G220"/>
    <mergeCell ref="G210:G214"/>
    <mergeCell ref="A216:A218"/>
    <mergeCell ref="B216:B218"/>
    <mergeCell ref="C216:C218"/>
    <mergeCell ref="D216:D218"/>
    <mergeCell ref="A197:A202"/>
    <mergeCell ref="C204:C208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C173:C187"/>
    <mergeCell ref="D173:D187"/>
    <mergeCell ref="E173:E187"/>
    <mergeCell ref="F173:F187"/>
    <mergeCell ref="G173:G187"/>
    <mergeCell ref="E190:E193"/>
    <mergeCell ref="F190:F193"/>
    <mergeCell ref="G159:G171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G111:G11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79:G85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A79:A85"/>
    <mergeCell ref="B79:B85"/>
    <mergeCell ref="C79:C85"/>
    <mergeCell ref="D79:D85"/>
    <mergeCell ref="E79:E85"/>
    <mergeCell ref="F79:F85"/>
    <mergeCell ref="G72:G77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A57:A62"/>
    <mergeCell ref="B57:B62"/>
    <mergeCell ref="C57:C62"/>
    <mergeCell ref="D57:D62"/>
    <mergeCell ref="E57:E62"/>
    <mergeCell ref="F57:F62"/>
    <mergeCell ref="C44:C48"/>
    <mergeCell ref="D44:D48"/>
    <mergeCell ref="E44:E48"/>
    <mergeCell ref="F44:F48"/>
    <mergeCell ref="F64:F70"/>
    <mergeCell ref="G64:G70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G24:G41"/>
    <mergeCell ref="A6:A17"/>
    <mergeCell ref="B6:B17"/>
    <mergeCell ref="C6:C17"/>
    <mergeCell ref="D6:D17"/>
    <mergeCell ref="E6:E17"/>
    <mergeCell ref="F6:F17"/>
    <mergeCell ref="G6:G17"/>
    <mergeCell ref="B1:N1"/>
    <mergeCell ref="A4:A5"/>
    <mergeCell ref="B4:B5"/>
    <mergeCell ref="C4:C5"/>
    <mergeCell ref="F4:F5"/>
    <mergeCell ref="G4:G5"/>
    <mergeCell ref="H4:J4"/>
    <mergeCell ref="M4:M5"/>
    <mergeCell ref="A24:A41"/>
    <mergeCell ref="B24:B41"/>
    <mergeCell ref="C24:C41"/>
    <mergeCell ref="D24:D41"/>
    <mergeCell ref="E24:E41"/>
    <mergeCell ref="F24:F41"/>
  </mergeCells>
  <printOptions/>
  <pageMargins left="0.5" right="0.5" top="0.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zoomScalePageLayoutView="0" workbookViewId="0" topLeftCell="A187">
      <selection activeCell="B199" sqref="B199:G203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9.421875" style="122" customWidth="1"/>
    <col min="4" max="4" width="4.57421875" style="0" customWidth="1"/>
    <col min="5" max="5" width="7.57421875" style="0" customWidth="1"/>
    <col min="6" max="6" width="10.8515625" style="0" customWidth="1"/>
    <col min="7" max="7" width="7.57421875" style="0" customWidth="1"/>
    <col min="8" max="8" width="11.00390625" style="0" bestFit="1" customWidth="1"/>
    <col min="9" max="9" width="10.28125" style="101" customWidth="1"/>
    <col min="10" max="10" width="9.8515625" style="0" bestFit="1" customWidth="1"/>
    <col min="11" max="11" width="10.57421875" style="0" customWidth="1"/>
    <col min="13" max="13" width="8.8515625" style="0" bestFit="1" customWidth="1"/>
    <col min="14" max="14" width="12.421875" style="0" bestFit="1" customWidth="1"/>
    <col min="15" max="15" width="8.421875" style="0" customWidth="1"/>
    <col min="16" max="17" width="10.140625" style="0" bestFit="1" customWidth="1"/>
  </cols>
  <sheetData>
    <row r="1" spans="1:15" ht="12.75">
      <c r="A1" s="6"/>
      <c r="B1" s="375" t="s">
        <v>170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8"/>
    </row>
    <row r="2" spans="1:15" ht="12.7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 ht="12.7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 ht="12.75">
      <c r="A4" s="376" t="s">
        <v>27</v>
      </c>
      <c r="B4" s="377" t="s">
        <v>0</v>
      </c>
      <c r="C4" s="378" t="s">
        <v>1</v>
      </c>
      <c r="D4" s="125" t="s">
        <v>2</v>
      </c>
      <c r="E4" s="158" t="s">
        <v>97</v>
      </c>
      <c r="F4" s="379" t="s">
        <v>3</v>
      </c>
      <c r="G4" s="369" t="s">
        <v>4</v>
      </c>
      <c r="H4" s="381" t="s">
        <v>5</v>
      </c>
      <c r="I4" s="381"/>
      <c r="J4" s="382"/>
      <c r="K4" s="89" t="s">
        <v>6</v>
      </c>
      <c r="L4" s="91" t="s">
        <v>37</v>
      </c>
      <c r="M4" s="383" t="s">
        <v>7</v>
      </c>
      <c r="N4" s="93" t="s">
        <v>18</v>
      </c>
      <c r="O4" s="94" t="s">
        <v>64</v>
      </c>
    </row>
    <row r="5" spans="1:15" ht="12.75">
      <c r="A5" s="376"/>
      <c r="B5" s="377"/>
      <c r="C5" s="378"/>
      <c r="D5" s="160" t="s">
        <v>96</v>
      </c>
      <c r="E5" s="159" t="s">
        <v>8</v>
      </c>
      <c r="F5" s="379"/>
      <c r="G5" s="380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83"/>
      <c r="N5" s="85" t="s">
        <v>17</v>
      </c>
      <c r="O5" s="95" t="s">
        <v>29</v>
      </c>
    </row>
    <row r="6" spans="1:15" ht="12.75">
      <c r="A6" s="363">
        <v>1</v>
      </c>
      <c r="B6" s="365" t="s">
        <v>36</v>
      </c>
      <c r="C6" s="368" t="s">
        <v>14</v>
      </c>
      <c r="D6" s="370">
        <v>13</v>
      </c>
      <c r="E6" s="387" t="s">
        <v>98</v>
      </c>
      <c r="F6" s="374" t="s">
        <v>14</v>
      </c>
      <c r="G6" s="372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5" ht="12.75">
      <c r="A7" s="364"/>
      <c r="B7" s="366"/>
      <c r="C7" s="386"/>
      <c r="D7" s="370"/>
      <c r="E7" s="387"/>
      <c r="F7" s="388"/>
      <c r="G7" s="389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5" ht="12.75">
      <c r="A8" s="364"/>
      <c r="B8" s="366"/>
      <c r="C8" s="386"/>
      <c r="D8" s="370"/>
      <c r="E8" s="387"/>
      <c r="F8" s="388"/>
      <c r="G8" s="389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5" ht="12.75">
      <c r="A9" s="364"/>
      <c r="B9" s="366"/>
      <c r="C9" s="386"/>
      <c r="D9" s="370"/>
      <c r="E9" s="387"/>
      <c r="F9" s="388"/>
      <c r="G9" s="389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5" ht="12.75">
      <c r="A10" s="364"/>
      <c r="B10" s="366"/>
      <c r="C10" s="386"/>
      <c r="D10" s="370"/>
      <c r="E10" s="387"/>
      <c r="F10" s="388"/>
      <c r="G10" s="389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5" ht="12.75">
      <c r="A11" s="364"/>
      <c r="B11" s="366"/>
      <c r="C11" s="386"/>
      <c r="D11" s="370"/>
      <c r="E11" s="387"/>
      <c r="F11" s="388"/>
      <c r="G11" s="389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5" ht="12.75">
      <c r="A12" s="364"/>
      <c r="B12" s="366"/>
      <c r="C12" s="386"/>
      <c r="D12" s="370"/>
      <c r="E12" s="387"/>
      <c r="F12" s="388"/>
      <c r="G12" s="389"/>
      <c r="H12" s="12">
        <v>56945</v>
      </c>
      <c r="I12" s="166" t="s">
        <v>155</v>
      </c>
      <c r="J12" s="13">
        <v>1263.66</v>
      </c>
      <c r="K12" s="13">
        <v>1263.66</v>
      </c>
      <c r="L12" s="11"/>
      <c r="M12" s="11"/>
      <c r="N12" s="13">
        <f>J12-L12-M12</f>
        <v>1263.66</v>
      </c>
      <c r="O12" s="11"/>
    </row>
    <row r="13" spans="1:15" ht="12.75">
      <c r="A13" s="364"/>
      <c r="B13" s="366"/>
      <c r="C13" s="386"/>
      <c r="D13" s="370"/>
      <c r="E13" s="387"/>
      <c r="F13" s="388"/>
      <c r="G13" s="389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5" ht="12.75">
      <c r="A14" s="364"/>
      <c r="B14" s="366"/>
      <c r="C14" s="386"/>
      <c r="D14" s="370"/>
      <c r="E14" s="387"/>
      <c r="F14" s="388"/>
      <c r="G14" s="389"/>
      <c r="H14" s="12"/>
      <c r="I14" s="166"/>
      <c r="J14" s="13"/>
      <c r="K14" s="13"/>
      <c r="L14" s="11"/>
      <c r="M14" s="11"/>
      <c r="N14" s="13"/>
      <c r="O14" s="11"/>
    </row>
    <row r="15" spans="1:15" ht="12.75">
      <c r="A15" s="364"/>
      <c r="B15" s="366"/>
      <c r="C15" s="386"/>
      <c r="D15" s="370"/>
      <c r="E15" s="387"/>
      <c r="F15" s="388"/>
      <c r="G15" s="389"/>
      <c r="H15" s="12"/>
      <c r="I15" s="166"/>
      <c r="J15" s="13"/>
      <c r="K15" s="13"/>
      <c r="L15" s="11"/>
      <c r="M15" s="11"/>
      <c r="N15" s="13"/>
      <c r="O15" s="11"/>
    </row>
    <row r="16" spans="1:17" ht="12.75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aca="true" t="shared" si="0" ref="J16:O16">SUM(J6:J15)</f>
        <v>65095.92999999999</v>
      </c>
      <c r="K16" s="76">
        <f t="shared" si="0"/>
        <v>65095.92999999999</v>
      </c>
      <c r="L16" s="76">
        <f t="shared" si="0"/>
        <v>0</v>
      </c>
      <c r="M16" s="76">
        <f t="shared" si="0"/>
        <v>0</v>
      </c>
      <c r="N16" s="76">
        <f t="shared" si="0"/>
        <v>65034.42999999999</v>
      </c>
      <c r="O16" s="76">
        <f t="shared" si="0"/>
        <v>61.5</v>
      </c>
      <c r="Q16" s="2"/>
    </row>
    <row r="17" spans="1:15" ht="12.75">
      <c r="A17" s="363">
        <v>2</v>
      </c>
      <c r="B17" s="365" t="s">
        <v>83</v>
      </c>
      <c r="C17" s="367" t="s">
        <v>86</v>
      </c>
      <c r="D17" s="369">
        <v>17</v>
      </c>
      <c r="E17" s="371" t="s">
        <v>98</v>
      </c>
      <c r="F17" s="373" t="s">
        <v>86</v>
      </c>
      <c r="G17" s="384" t="s">
        <v>39</v>
      </c>
      <c r="H17" s="18">
        <v>12414832</v>
      </c>
      <c r="I17" s="167" t="s">
        <v>102</v>
      </c>
      <c r="J17" s="19">
        <v>4614.81</v>
      </c>
      <c r="K17" s="19">
        <v>4416.83</v>
      </c>
      <c r="L17" s="20"/>
      <c r="M17" s="20">
        <v>197.98</v>
      </c>
      <c r="N17" s="19">
        <f>J17-L17-M17</f>
        <v>4416.830000000001</v>
      </c>
      <c r="O17" s="20"/>
    </row>
    <row r="18" spans="1:15" ht="12.75">
      <c r="A18" s="364"/>
      <c r="B18" s="366"/>
      <c r="C18" s="367"/>
      <c r="D18" s="370"/>
      <c r="E18" s="371"/>
      <c r="F18" s="373"/>
      <c r="G18" s="384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</v>
      </c>
      <c r="N18" s="19">
        <f aca="true" t="shared" si="1" ref="N18:N23">J18-L18-M18</f>
        <v>46932.76</v>
      </c>
      <c r="O18" s="20"/>
    </row>
    <row r="19" spans="1:15" ht="12.75">
      <c r="A19" s="364"/>
      <c r="B19" s="366"/>
      <c r="C19" s="367"/>
      <c r="D19" s="370"/>
      <c r="E19" s="371"/>
      <c r="F19" s="373"/>
      <c r="G19" s="384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5" ht="12.75">
      <c r="A20" s="364"/>
      <c r="B20" s="366"/>
      <c r="C20" s="367"/>
      <c r="D20" s="364"/>
      <c r="E20" s="371"/>
      <c r="F20" s="373"/>
      <c r="G20" s="384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5" ht="12.75">
      <c r="A21" s="364"/>
      <c r="B21" s="366"/>
      <c r="C21" s="367"/>
      <c r="D21" s="364"/>
      <c r="E21" s="371"/>
      <c r="F21" s="373"/>
      <c r="G21" s="384"/>
      <c r="H21" s="18">
        <v>2400009</v>
      </c>
      <c r="I21" s="167" t="s">
        <v>133</v>
      </c>
      <c r="J21" s="19">
        <v>70664.29</v>
      </c>
      <c r="K21" s="19">
        <v>70664.29</v>
      </c>
      <c r="L21" s="20"/>
      <c r="M21" s="20"/>
      <c r="N21" s="19">
        <f t="shared" si="1"/>
        <v>70664.29</v>
      </c>
      <c r="O21" s="20"/>
    </row>
    <row r="22" spans="1:15" ht="12.75">
      <c r="A22" s="364"/>
      <c r="B22" s="366"/>
      <c r="C22" s="367"/>
      <c r="D22" s="364"/>
      <c r="E22" s="371"/>
      <c r="F22" s="373"/>
      <c r="G22" s="384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5" ht="12.75">
      <c r="A23" s="364"/>
      <c r="B23" s="366"/>
      <c r="C23" s="367"/>
      <c r="D23" s="364"/>
      <c r="E23" s="371"/>
      <c r="F23" s="373"/>
      <c r="G23" s="384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5" ht="12.75">
      <c r="A24" s="364"/>
      <c r="B24" s="366"/>
      <c r="C24" s="367"/>
      <c r="D24" s="364"/>
      <c r="E24" s="371"/>
      <c r="F24" s="373"/>
      <c r="G24" s="384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5" ht="12.75">
      <c r="A25" s="364"/>
      <c r="B25" s="366"/>
      <c r="C25" s="367"/>
      <c r="D25" s="364"/>
      <c r="E25" s="371"/>
      <c r="F25" s="373"/>
      <c r="G25" s="384"/>
      <c r="H25" s="18"/>
      <c r="I25" s="167"/>
      <c r="J25" s="19"/>
      <c r="K25" s="19"/>
      <c r="L25" s="133"/>
      <c r="M25" s="133"/>
      <c r="N25" s="19"/>
      <c r="O25" s="20"/>
    </row>
    <row r="26" spans="1:15" ht="12.75">
      <c r="A26" s="364"/>
      <c r="B26" s="366"/>
      <c r="C26" s="367"/>
      <c r="D26" s="364"/>
      <c r="E26" s="371"/>
      <c r="F26" s="373"/>
      <c r="G26" s="384"/>
      <c r="H26" s="18"/>
      <c r="I26" s="167"/>
      <c r="J26" s="19"/>
      <c r="K26" s="19"/>
      <c r="L26" s="20"/>
      <c r="M26" s="20"/>
      <c r="N26" s="19"/>
      <c r="O26" s="20"/>
    </row>
    <row r="27" spans="1:15" ht="12.75">
      <c r="A27" s="364"/>
      <c r="B27" s="366"/>
      <c r="C27" s="367"/>
      <c r="D27" s="364"/>
      <c r="E27" s="371"/>
      <c r="F27" s="373"/>
      <c r="G27" s="384"/>
      <c r="H27" s="18"/>
      <c r="I27" s="167"/>
      <c r="J27" s="19"/>
      <c r="K27" s="19"/>
      <c r="L27" s="20"/>
      <c r="M27" s="20"/>
      <c r="N27" s="19"/>
      <c r="O27" s="20"/>
    </row>
    <row r="28" spans="1:15" ht="12.75">
      <c r="A28" s="364"/>
      <c r="B28" s="366"/>
      <c r="C28" s="367"/>
      <c r="D28" s="364"/>
      <c r="E28" s="371"/>
      <c r="F28" s="373"/>
      <c r="G28" s="384"/>
      <c r="H28" s="18"/>
      <c r="I28" s="167"/>
      <c r="J28" s="19"/>
      <c r="K28" s="19"/>
      <c r="L28" s="20"/>
      <c r="M28" s="20"/>
      <c r="N28" s="19"/>
      <c r="O28" s="20"/>
    </row>
    <row r="29" spans="1:17" ht="12.75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5" ht="12.75">
      <c r="A30" s="363">
        <v>3</v>
      </c>
      <c r="B30" s="403" t="s">
        <v>57</v>
      </c>
      <c r="C30" s="394" t="s">
        <v>15</v>
      </c>
      <c r="D30" s="363">
        <v>852</v>
      </c>
      <c r="E30" s="396" t="s">
        <v>98</v>
      </c>
      <c r="F30" s="398" t="s">
        <v>15</v>
      </c>
      <c r="G30" s="390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5" ht="12.75">
      <c r="A31" s="364"/>
      <c r="B31" s="404"/>
      <c r="C31" s="395"/>
      <c r="D31" s="364"/>
      <c r="E31" s="397"/>
      <c r="F31" s="399"/>
      <c r="G31" s="391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5" ht="12.75">
      <c r="A32" s="364"/>
      <c r="B32" s="404"/>
      <c r="C32" s="395"/>
      <c r="D32" s="364"/>
      <c r="E32" s="397"/>
      <c r="F32" s="399"/>
      <c r="G32" s="391"/>
      <c r="H32" s="27"/>
      <c r="I32" s="169"/>
      <c r="J32" s="28"/>
      <c r="K32" s="28"/>
      <c r="L32" s="28"/>
      <c r="M32" s="28"/>
      <c r="N32" s="28"/>
      <c r="O32" s="57"/>
    </row>
    <row r="33" spans="1:15" ht="12.75">
      <c r="A33" s="364"/>
      <c r="B33" s="404"/>
      <c r="C33" s="395"/>
      <c r="D33" s="364"/>
      <c r="E33" s="397"/>
      <c r="F33" s="399"/>
      <c r="G33" s="391"/>
      <c r="H33" s="27"/>
      <c r="I33" s="169"/>
      <c r="J33" s="28"/>
      <c r="K33" s="28"/>
      <c r="L33" s="28"/>
      <c r="M33" s="28"/>
      <c r="N33" s="28"/>
      <c r="O33" s="57"/>
    </row>
    <row r="34" spans="1:15" ht="12.75">
      <c r="A34" s="364"/>
      <c r="B34" s="404"/>
      <c r="C34" s="395"/>
      <c r="D34" s="364"/>
      <c r="E34" s="397"/>
      <c r="F34" s="399"/>
      <c r="G34" s="391"/>
      <c r="H34" s="27"/>
      <c r="I34" s="169"/>
      <c r="J34" s="28"/>
      <c r="K34" s="28"/>
      <c r="L34" s="28"/>
      <c r="M34" s="28"/>
      <c r="N34" s="28"/>
      <c r="O34" s="57"/>
    </row>
    <row r="35" spans="1:15" ht="12.75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5" ht="12.75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5" ht="12.75" customHeight="1">
      <c r="A37" s="363">
        <v>4</v>
      </c>
      <c r="B37" s="392" t="s">
        <v>69</v>
      </c>
      <c r="C37" s="394" t="s">
        <v>14</v>
      </c>
      <c r="D37" s="363">
        <v>802</v>
      </c>
      <c r="E37" s="396" t="s">
        <v>98</v>
      </c>
      <c r="F37" s="398" t="s">
        <v>14</v>
      </c>
      <c r="G37" s="400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5" ht="12.75">
      <c r="A38" s="364"/>
      <c r="B38" s="393"/>
      <c r="C38" s="395"/>
      <c r="D38" s="364"/>
      <c r="E38" s="397"/>
      <c r="F38" s="399"/>
      <c r="G38" s="401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5" ht="12.75">
      <c r="A39" s="364"/>
      <c r="B39" s="393"/>
      <c r="C39" s="395"/>
      <c r="D39" s="364"/>
      <c r="E39" s="397"/>
      <c r="F39" s="399"/>
      <c r="G39" s="401"/>
      <c r="H39" s="27"/>
      <c r="I39" s="169"/>
      <c r="J39" s="28"/>
      <c r="K39" s="28"/>
      <c r="L39" s="28"/>
      <c r="M39" s="28"/>
      <c r="N39" s="78"/>
      <c r="O39" s="57"/>
    </row>
    <row r="40" spans="1:15" ht="12.75">
      <c r="A40" s="364"/>
      <c r="B40" s="393"/>
      <c r="C40" s="395"/>
      <c r="D40" s="364"/>
      <c r="E40" s="397"/>
      <c r="F40" s="399"/>
      <c r="G40" s="401"/>
      <c r="H40" s="27"/>
      <c r="I40" s="169"/>
      <c r="J40" s="28"/>
      <c r="K40" s="28"/>
      <c r="L40" s="28"/>
      <c r="M40" s="28"/>
      <c r="N40" s="144"/>
      <c r="O40" s="57"/>
    </row>
    <row r="41" spans="1:15" ht="12.75">
      <c r="A41" s="364"/>
      <c r="B41" s="393"/>
      <c r="C41" s="395"/>
      <c r="D41" s="364"/>
      <c r="E41" s="397"/>
      <c r="F41" s="399"/>
      <c r="G41" s="402"/>
      <c r="H41" s="27"/>
      <c r="I41" s="169"/>
      <c r="J41" s="28"/>
      <c r="K41" s="28"/>
      <c r="L41" s="28"/>
      <c r="M41" s="28"/>
      <c r="N41" s="28"/>
      <c r="O41" s="57"/>
    </row>
    <row r="42" spans="1:17" ht="12.75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5" ht="12.75">
      <c r="A43" s="363">
        <v>5</v>
      </c>
      <c r="B43" s="392" t="s">
        <v>30</v>
      </c>
      <c r="C43" s="405" t="s">
        <v>44</v>
      </c>
      <c r="D43" s="363">
        <v>214</v>
      </c>
      <c r="E43" s="400" t="s">
        <v>99</v>
      </c>
      <c r="F43" s="400" t="s">
        <v>44</v>
      </c>
      <c r="G43" s="390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5" ht="12.75">
      <c r="A44" s="364"/>
      <c r="B44" s="393"/>
      <c r="C44" s="406"/>
      <c r="D44" s="364"/>
      <c r="E44" s="401"/>
      <c r="F44" s="401"/>
      <c r="G44" s="391"/>
      <c r="H44" s="22">
        <v>20152016</v>
      </c>
      <c r="I44" s="171" t="s">
        <v>125</v>
      </c>
      <c r="J44" s="22">
        <v>2527.32</v>
      </c>
      <c r="K44" s="22">
        <v>2527.32</v>
      </c>
      <c r="L44" s="28"/>
      <c r="M44" s="28"/>
      <c r="N44" s="23">
        <f>J44-L44-M44</f>
        <v>2527.32</v>
      </c>
      <c r="O44" s="57"/>
    </row>
    <row r="45" spans="1:15" ht="12.75">
      <c r="A45" s="364"/>
      <c r="B45" s="393"/>
      <c r="C45" s="406"/>
      <c r="D45" s="364"/>
      <c r="E45" s="401"/>
      <c r="F45" s="401"/>
      <c r="G45" s="391"/>
      <c r="H45" s="27">
        <v>20152281</v>
      </c>
      <c r="I45" s="169" t="s">
        <v>159</v>
      </c>
      <c r="J45" s="28">
        <v>1263.66</v>
      </c>
      <c r="K45" s="28">
        <v>1263.66</v>
      </c>
      <c r="L45" s="28"/>
      <c r="M45" s="28"/>
      <c r="N45" s="23">
        <f>J45-L45-M45</f>
        <v>1263.66</v>
      </c>
      <c r="O45" s="57"/>
    </row>
    <row r="46" spans="1:15" ht="12.75">
      <c r="A46" s="364"/>
      <c r="B46" s="393"/>
      <c r="C46" s="406"/>
      <c r="D46" s="364"/>
      <c r="E46" s="401"/>
      <c r="F46" s="401"/>
      <c r="G46" s="391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5" ht="12.75">
      <c r="A47" s="364"/>
      <c r="B47" s="393"/>
      <c r="C47" s="406"/>
      <c r="D47" s="364"/>
      <c r="E47" s="401"/>
      <c r="F47" s="401"/>
      <c r="G47" s="391"/>
      <c r="H47" s="27"/>
      <c r="I47" s="169"/>
      <c r="J47" s="28"/>
      <c r="K47" s="28"/>
      <c r="L47" s="28"/>
      <c r="M47" s="28"/>
      <c r="N47" s="64"/>
      <c r="O47" s="57"/>
    </row>
    <row r="48" spans="1:15" ht="12.75">
      <c r="A48" s="364"/>
      <c r="B48" s="393"/>
      <c r="C48" s="406"/>
      <c r="D48" s="364"/>
      <c r="E48" s="402"/>
      <c r="F48" s="401"/>
      <c r="G48" s="391"/>
      <c r="H48" s="27"/>
      <c r="I48" s="169"/>
      <c r="J48" s="28"/>
      <c r="K48" s="28"/>
      <c r="L48" s="28"/>
      <c r="M48" s="28"/>
      <c r="N48" s="28"/>
      <c r="O48" s="57"/>
    </row>
    <row r="49" spans="1:15" ht="12.7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 ht="12.75">
      <c r="A50" s="363">
        <v>6</v>
      </c>
      <c r="B50" s="392" t="s">
        <v>48</v>
      </c>
      <c r="C50" s="400" t="s">
        <v>16</v>
      </c>
      <c r="D50" s="407">
        <v>230</v>
      </c>
      <c r="E50" s="398" t="s">
        <v>99</v>
      </c>
      <c r="F50" s="400" t="s">
        <v>16</v>
      </c>
      <c r="G50" s="390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 ht="12.75">
      <c r="A51" s="364"/>
      <c r="B51" s="393"/>
      <c r="C51" s="401"/>
      <c r="D51" s="408"/>
      <c r="E51" s="399"/>
      <c r="F51" s="401"/>
      <c r="G51" s="391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 ht="12.75">
      <c r="A52" s="364"/>
      <c r="B52" s="393"/>
      <c r="C52" s="401"/>
      <c r="D52" s="408"/>
      <c r="E52" s="399"/>
      <c r="F52" s="401"/>
      <c r="G52" s="391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 ht="12.75">
      <c r="A53" s="364"/>
      <c r="B53" s="393"/>
      <c r="C53" s="401"/>
      <c r="D53" s="408"/>
      <c r="E53" s="399"/>
      <c r="F53" s="401"/>
      <c r="G53" s="391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 ht="12.75">
      <c r="A54" s="364"/>
      <c r="B54" s="393"/>
      <c r="C54" s="401"/>
      <c r="D54" s="408"/>
      <c r="E54" s="399"/>
      <c r="F54" s="401"/>
      <c r="G54" s="391"/>
      <c r="H54" s="27"/>
      <c r="I54" s="169"/>
      <c r="J54" s="62"/>
      <c r="K54" s="62"/>
      <c r="L54" s="62"/>
      <c r="M54" s="62"/>
      <c r="N54" s="62"/>
      <c r="O54" s="57"/>
    </row>
    <row r="55" spans="1:15" ht="12.75">
      <c r="A55" s="364"/>
      <c r="B55" s="393"/>
      <c r="C55" s="401"/>
      <c r="D55" s="408"/>
      <c r="E55" s="399"/>
      <c r="F55" s="401"/>
      <c r="G55" s="391"/>
      <c r="H55" s="27"/>
      <c r="I55" s="169"/>
      <c r="J55" s="62"/>
      <c r="K55" s="62"/>
      <c r="L55" s="62"/>
      <c r="M55" s="62"/>
      <c r="N55" s="62"/>
      <c r="O55" s="57"/>
    </row>
    <row r="56" spans="1:15" ht="12.75">
      <c r="A56" s="364"/>
      <c r="B56" s="393"/>
      <c r="C56" s="402"/>
      <c r="D56" s="408"/>
      <c r="E56" s="409"/>
      <c r="F56" s="402"/>
      <c r="G56" s="391"/>
      <c r="H56" s="27"/>
      <c r="I56" s="169"/>
      <c r="J56" s="61"/>
      <c r="K56" s="61"/>
      <c r="L56" s="63"/>
      <c r="M56" s="63"/>
      <c r="N56" s="61"/>
      <c r="O56" s="57"/>
    </row>
    <row r="57" spans="1:15" ht="12.7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363">
        <v>7</v>
      </c>
      <c r="B58" s="403" t="s">
        <v>95</v>
      </c>
      <c r="C58" s="394" t="s">
        <v>14</v>
      </c>
      <c r="D58" s="363">
        <v>646</v>
      </c>
      <c r="E58" s="398" t="s">
        <v>99</v>
      </c>
      <c r="F58" s="398" t="s">
        <v>14</v>
      </c>
      <c r="G58" s="390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 ht="12.75">
      <c r="A59" s="364"/>
      <c r="B59" s="404"/>
      <c r="C59" s="395"/>
      <c r="D59" s="364"/>
      <c r="E59" s="399"/>
      <c r="F59" s="399"/>
      <c r="G59" s="391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 ht="12.75">
      <c r="A60" s="364"/>
      <c r="B60" s="404"/>
      <c r="C60" s="395"/>
      <c r="D60" s="364"/>
      <c r="E60" s="399"/>
      <c r="F60" s="399"/>
      <c r="G60" s="391"/>
      <c r="H60" s="27"/>
      <c r="I60" s="169"/>
      <c r="J60" s="28"/>
      <c r="K60" s="28"/>
      <c r="L60" s="28"/>
      <c r="M60" s="28"/>
      <c r="N60" s="28"/>
      <c r="O60" s="57"/>
    </row>
    <row r="61" spans="1:15" ht="12.75">
      <c r="A61" s="364"/>
      <c r="B61" s="404"/>
      <c r="C61" s="395"/>
      <c r="D61" s="364"/>
      <c r="E61" s="399"/>
      <c r="F61" s="399"/>
      <c r="G61" s="391"/>
      <c r="H61" s="27"/>
      <c r="I61" s="169"/>
      <c r="J61" s="28"/>
      <c r="K61" s="28"/>
      <c r="L61" s="28"/>
      <c r="M61" s="28"/>
      <c r="N61" s="28"/>
      <c r="O61" s="57"/>
    </row>
    <row r="62" spans="1:15" ht="12.75">
      <c r="A62" s="364"/>
      <c r="B62" s="404"/>
      <c r="C62" s="395"/>
      <c r="D62" s="364"/>
      <c r="E62" s="399"/>
      <c r="F62" s="399"/>
      <c r="G62" s="391"/>
      <c r="H62" s="27"/>
      <c r="I62" s="169"/>
      <c r="J62" s="28"/>
      <c r="K62" s="28"/>
      <c r="L62" s="28"/>
      <c r="M62" s="28"/>
      <c r="N62" s="28"/>
      <c r="O62" s="57"/>
    </row>
    <row r="63" spans="1:15" ht="12.75">
      <c r="A63" s="364"/>
      <c r="B63" s="404"/>
      <c r="C63" s="395"/>
      <c r="D63" s="364"/>
      <c r="E63" s="399"/>
      <c r="F63" s="399"/>
      <c r="G63" s="391"/>
      <c r="H63" s="27"/>
      <c r="I63" s="169"/>
      <c r="J63" s="28"/>
      <c r="K63" s="28"/>
      <c r="L63" s="28"/>
      <c r="M63" s="28"/>
      <c r="N63" s="28"/>
      <c r="O63" s="57"/>
    </row>
    <row r="64" spans="1:15" ht="12.7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 ht="12.75">
      <c r="A65" s="363">
        <v>8</v>
      </c>
      <c r="B65" s="392" t="s">
        <v>32</v>
      </c>
      <c r="C65" s="400" t="s">
        <v>16</v>
      </c>
      <c r="D65" s="363">
        <v>24</v>
      </c>
      <c r="E65" s="400" t="s">
        <v>99</v>
      </c>
      <c r="F65" s="400" t="s">
        <v>16</v>
      </c>
      <c r="G65" s="390" t="s">
        <v>66</v>
      </c>
      <c r="H65" s="162">
        <v>90106</v>
      </c>
      <c r="I65" s="172" t="s">
        <v>133</v>
      </c>
      <c r="J65" s="144">
        <v>17276.4</v>
      </c>
      <c r="K65" s="144">
        <v>17276.4</v>
      </c>
      <c r="L65" s="28">
        <v>13274.6</v>
      </c>
      <c r="M65" s="28"/>
      <c r="N65" s="28">
        <f>K65-L65-M65</f>
        <v>4001.800000000001</v>
      </c>
      <c r="O65" s="57"/>
    </row>
    <row r="66" spans="1:15" ht="12.75">
      <c r="A66" s="364"/>
      <c r="B66" s="393"/>
      <c r="C66" s="401"/>
      <c r="D66" s="364"/>
      <c r="E66" s="401"/>
      <c r="F66" s="401"/>
      <c r="G66" s="391"/>
      <c r="H66" s="27"/>
      <c r="I66" s="169"/>
      <c r="J66" s="28"/>
      <c r="K66" s="28"/>
      <c r="L66" s="28"/>
      <c r="M66" s="28"/>
      <c r="N66" s="28"/>
      <c r="O66" s="57"/>
    </row>
    <row r="67" spans="1:15" ht="12.75">
      <c r="A67" s="364"/>
      <c r="B67" s="393"/>
      <c r="C67" s="401"/>
      <c r="D67" s="364"/>
      <c r="E67" s="401"/>
      <c r="F67" s="401"/>
      <c r="G67" s="391"/>
      <c r="H67" s="77"/>
      <c r="I67" s="170"/>
      <c r="J67" s="78"/>
      <c r="K67" s="78"/>
      <c r="L67" s="161"/>
      <c r="M67" s="161"/>
      <c r="N67" s="28"/>
      <c r="O67" s="57"/>
    </row>
    <row r="68" spans="1:15" ht="12.75">
      <c r="A68" s="364"/>
      <c r="B68" s="393"/>
      <c r="C68" s="401"/>
      <c r="D68" s="364"/>
      <c r="E68" s="401"/>
      <c r="F68" s="401"/>
      <c r="G68" s="391"/>
      <c r="H68" s="162"/>
      <c r="I68" s="172"/>
      <c r="J68" s="144"/>
      <c r="K68" s="144"/>
      <c r="L68" s="161"/>
      <c r="M68" s="161"/>
      <c r="N68" s="28"/>
      <c r="O68" s="57"/>
    </row>
    <row r="69" spans="1:15" ht="12.75">
      <c r="A69" s="364"/>
      <c r="B69" s="393"/>
      <c r="C69" s="401"/>
      <c r="D69" s="364"/>
      <c r="E69" s="401"/>
      <c r="F69" s="401"/>
      <c r="G69" s="391"/>
      <c r="H69" s="162"/>
      <c r="I69" s="172"/>
      <c r="J69" s="144"/>
      <c r="K69" s="144"/>
      <c r="L69" s="161"/>
      <c r="M69" s="161"/>
      <c r="N69" s="28"/>
      <c r="O69" s="57"/>
    </row>
    <row r="70" spans="1:15" ht="12.75">
      <c r="A70" s="364"/>
      <c r="B70" s="393"/>
      <c r="C70" s="401"/>
      <c r="D70" s="364"/>
      <c r="E70" s="401"/>
      <c r="F70" s="401"/>
      <c r="G70" s="391"/>
      <c r="H70" s="162"/>
      <c r="I70" s="172"/>
      <c r="J70" s="162"/>
      <c r="K70" s="162"/>
      <c r="L70" s="161"/>
      <c r="M70" s="161"/>
      <c r="N70" s="28"/>
      <c r="O70" s="57"/>
    </row>
    <row r="71" spans="1:15" ht="12.75">
      <c r="A71" s="364"/>
      <c r="B71" s="393"/>
      <c r="C71" s="401"/>
      <c r="D71" s="364"/>
      <c r="E71" s="402"/>
      <c r="F71" s="401"/>
      <c r="G71" s="391"/>
      <c r="H71" s="65"/>
      <c r="I71" s="173"/>
      <c r="J71" s="65"/>
      <c r="K71" s="65"/>
      <c r="L71" s="28"/>
      <c r="M71" s="28"/>
      <c r="N71" s="28"/>
      <c r="O71" s="57"/>
    </row>
    <row r="72" spans="1:15" ht="12.7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</v>
      </c>
      <c r="K72" s="57">
        <f>SUM(K65:K71)</f>
        <v>17276.4</v>
      </c>
      <c r="L72" s="57">
        <f>SUM(L65:L71)</f>
        <v>13274.6</v>
      </c>
      <c r="M72" s="57">
        <f>SUM(M65:M71)</f>
        <v>0</v>
      </c>
      <c r="N72" s="57">
        <f>SUM(N65:N71)</f>
        <v>4001.800000000001</v>
      </c>
      <c r="O72" s="57"/>
    </row>
    <row r="73" spans="1:15" ht="12.75">
      <c r="A73" s="363">
        <v>9</v>
      </c>
      <c r="B73" s="392" t="s">
        <v>117</v>
      </c>
      <c r="C73" s="400" t="s">
        <v>118</v>
      </c>
      <c r="D73" s="363">
        <v>935</v>
      </c>
      <c r="E73" s="400" t="s">
        <v>119</v>
      </c>
      <c r="F73" s="400" t="s">
        <v>44</v>
      </c>
      <c r="G73" s="390" t="s">
        <v>120</v>
      </c>
      <c r="H73" s="27">
        <v>13</v>
      </c>
      <c r="I73" s="169" t="s">
        <v>133</v>
      </c>
      <c r="J73" s="28">
        <v>1073.34</v>
      </c>
      <c r="K73" s="28">
        <v>1073.34</v>
      </c>
      <c r="L73" s="28"/>
      <c r="M73" s="28"/>
      <c r="N73" s="28">
        <f>J73-L73-M73</f>
        <v>1073.34</v>
      </c>
      <c r="O73" s="57"/>
    </row>
    <row r="74" spans="1:15" ht="12.75">
      <c r="A74" s="364"/>
      <c r="B74" s="393"/>
      <c r="C74" s="401"/>
      <c r="D74" s="364"/>
      <c r="E74" s="401"/>
      <c r="F74" s="401"/>
      <c r="G74" s="391"/>
      <c r="H74" s="27">
        <v>16</v>
      </c>
      <c r="I74" s="169" t="s">
        <v>158</v>
      </c>
      <c r="J74" s="28">
        <v>1073.34</v>
      </c>
      <c r="K74" s="28">
        <v>1073.34</v>
      </c>
      <c r="L74" s="28"/>
      <c r="M74" s="28"/>
      <c r="N74" s="28">
        <f>J74-L74-M74</f>
        <v>1073.34</v>
      </c>
      <c r="O74" s="57"/>
    </row>
    <row r="75" spans="1:15" ht="12.75">
      <c r="A75" s="364"/>
      <c r="B75" s="393"/>
      <c r="C75" s="401"/>
      <c r="D75" s="364"/>
      <c r="E75" s="401"/>
      <c r="F75" s="401"/>
      <c r="G75" s="391"/>
      <c r="H75" s="5"/>
      <c r="I75" s="174"/>
      <c r="J75" s="5"/>
      <c r="K75" s="5"/>
      <c r="L75" s="28"/>
      <c r="M75" s="28"/>
      <c r="N75" s="28"/>
      <c r="O75" s="57"/>
    </row>
    <row r="76" spans="1:15" ht="12.75">
      <c r="A76" s="364"/>
      <c r="B76" s="393"/>
      <c r="C76" s="401"/>
      <c r="D76" s="364"/>
      <c r="E76" s="401"/>
      <c r="F76" s="401"/>
      <c r="G76" s="391"/>
      <c r="H76" s="65"/>
      <c r="I76" s="173"/>
      <c r="J76" s="65"/>
      <c r="K76" s="65"/>
      <c r="L76" s="28"/>
      <c r="M76" s="28"/>
      <c r="N76" s="28"/>
      <c r="O76" s="57"/>
    </row>
    <row r="77" spans="1:15" ht="12.75">
      <c r="A77" s="364"/>
      <c r="B77" s="393"/>
      <c r="C77" s="401"/>
      <c r="D77" s="364"/>
      <c r="E77" s="402"/>
      <c r="F77" s="401"/>
      <c r="G77" s="391"/>
      <c r="H77" s="65"/>
      <c r="I77" s="173"/>
      <c r="J77" s="65"/>
      <c r="K77" s="65"/>
      <c r="L77" s="28"/>
      <c r="M77" s="28"/>
      <c r="N77" s="28"/>
      <c r="O77" s="57"/>
    </row>
    <row r="78" spans="1:15" ht="12.7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2146.68</v>
      </c>
      <c r="K78" s="57">
        <f>SUM(K73:K77)</f>
        <v>2146.68</v>
      </c>
      <c r="L78" s="57">
        <f>SUM(L73:L77)</f>
        <v>0</v>
      </c>
      <c r="M78" s="57">
        <f>SUM(M73:M77)</f>
        <v>0</v>
      </c>
      <c r="N78" s="57">
        <f>SUM(N73:N77)</f>
        <v>2146.68</v>
      </c>
      <c r="O78" s="57"/>
    </row>
    <row r="79" spans="1:15" ht="12.75">
      <c r="A79" s="363">
        <v>10</v>
      </c>
      <c r="B79" s="392" t="s">
        <v>28</v>
      </c>
      <c r="C79" s="405" t="s">
        <v>14</v>
      </c>
      <c r="D79" s="363">
        <v>215</v>
      </c>
      <c r="E79" s="396" t="s">
        <v>99</v>
      </c>
      <c r="F79" s="400" t="s">
        <v>14</v>
      </c>
      <c r="G79" s="390" t="s">
        <v>146</v>
      </c>
      <c r="H79" s="27">
        <v>1315631</v>
      </c>
      <c r="I79" s="169" t="s">
        <v>148</v>
      </c>
      <c r="J79" s="28">
        <v>21115.6</v>
      </c>
      <c r="K79" s="28">
        <v>21115.6</v>
      </c>
      <c r="L79" s="28"/>
      <c r="M79" s="28"/>
      <c r="N79" s="28">
        <f aca="true" t="shared" si="2" ref="N79:N88">J79-L79-M79</f>
        <v>21115.6</v>
      </c>
      <c r="O79" s="57"/>
    </row>
    <row r="80" spans="1:15" ht="12.75">
      <c r="A80" s="364"/>
      <c r="B80" s="393"/>
      <c r="C80" s="406"/>
      <c r="D80" s="364"/>
      <c r="E80" s="397"/>
      <c r="F80" s="401"/>
      <c r="G80" s="391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 ht="12.75">
      <c r="A81" s="364"/>
      <c r="B81" s="393"/>
      <c r="C81" s="406"/>
      <c r="D81" s="364"/>
      <c r="E81" s="397"/>
      <c r="F81" s="401"/>
      <c r="G81" s="391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 ht="12.75">
      <c r="A82" s="364"/>
      <c r="B82" s="393"/>
      <c r="C82" s="406"/>
      <c r="D82" s="364"/>
      <c r="E82" s="397"/>
      <c r="F82" s="401"/>
      <c r="G82" s="391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 ht="12.75">
      <c r="A83" s="364"/>
      <c r="B83" s="393"/>
      <c r="C83" s="406"/>
      <c r="D83" s="364"/>
      <c r="E83" s="397"/>
      <c r="F83" s="401"/>
      <c r="G83" s="391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 ht="12.75">
      <c r="A84" s="364"/>
      <c r="B84" s="393"/>
      <c r="C84" s="406"/>
      <c r="D84" s="364"/>
      <c r="E84" s="397"/>
      <c r="F84" s="401"/>
      <c r="G84" s="391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 ht="12.75">
      <c r="A85" s="364"/>
      <c r="B85" s="393"/>
      <c r="C85" s="406"/>
      <c r="D85" s="364"/>
      <c r="E85" s="397"/>
      <c r="F85" s="401"/>
      <c r="G85" s="391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 ht="12.75">
      <c r="A86" s="364"/>
      <c r="B86" s="393"/>
      <c r="C86" s="406"/>
      <c r="D86" s="364"/>
      <c r="E86" s="397"/>
      <c r="F86" s="401"/>
      <c r="G86" s="391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 ht="12.7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 ht="12.7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 ht="12.7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 ht="12.7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 ht="12.75">
      <c r="A91" s="363">
        <v>11</v>
      </c>
      <c r="B91" s="392" t="s">
        <v>35</v>
      </c>
      <c r="C91" s="394" t="s">
        <v>16</v>
      </c>
      <c r="D91" s="363">
        <v>41</v>
      </c>
      <c r="E91" s="396" t="s">
        <v>99</v>
      </c>
      <c r="F91" s="398" t="s">
        <v>16</v>
      </c>
      <c r="G91" s="400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 ht="12.75">
      <c r="A92" s="364"/>
      <c r="B92" s="393"/>
      <c r="C92" s="395"/>
      <c r="D92" s="364"/>
      <c r="E92" s="397"/>
      <c r="F92" s="399"/>
      <c r="G92" s="401"/>
      <c r="H92" s="27"/>
      <c r="I92" s="169"/>
      <c r="J92" s="28"/>
      <c r="K92" s="20"/>
      <c r="L92" s="27"/>
      <c r="M92" s="28"/>
      <c r="N92" s="28"/>
      <c r="O92" s="27"/>
    </row>
    <row r="93" spans="1:15" ht="12.75">
      <c r="A93" s="364"/>
      <c r="B93" s="393"/>
      <c r="C93" s="395"/>
      <c r="D93" s="364"/>
      <c r="E93" s="397"/>
      <c r="F93" s="399"/>
      <c r="G93" s="401"/>
      <c r="H93" s="27"/>
      <c r="I93" s="169"/>
      <c r="J93" s="28"/>
      <c r="K93" s="28"/>
      <c r="L93" s="27"/>
      <c r="M93" s="28"/>
      <c r="N93" s="28"/>
      <c r="O93" s="27"/>
    </row>
    <row r="94" spans="1:15" ht="12.75">
      <c r="A94" s="68"/>
      <c r="B94" s="111"/>
      <c r="C94" s="116"/>
      <c r="D94" s="68"/>
      <c r="E94" s="82"/>
      <c r="F94" s="153"/>
      <c r="G94" s="401"/>
      <c r="H94" s="27"/>
      <c r="I94" s="169"/>
      <c r="J94" s="28"/>
      <c r="K94" s="28"/>
      <c r="L94" s="27"/>
      <c r="M94" s="28"/>
      <c r="N94" s="28"/>
      <c r="O94" s="27"/>
    </row>
    <row r="95" spans="1:15" ht="12.75">
      <c r="A95" s="68"/>
      <c r="B95" s="111"/>
      <c r="C95" s="116"/>
      <c r="D95" s="68"/>
      <c r="E95" s="82"/>
      <c r="F95" s="153"/>
      <c r="G95" s="401"/>
      <c r="H95" s="27"/>
      <c r="I95" s="169"/>
      <c r="J95" s="28"/>
      <c r="K95" s="28"/>
      <c r="L95" s="27"/>
      <c r="M95" s="28"/>
      <c r="N95" s="28"/>
      <c r="O95" s="27"/>
    </row>
    <row r="96" spans="1:15" ht="12.75">
      <c r="A96" s="68"/>
      <c r="B96" s="111"/>
      <c r="C96" s="116"/>
      <c r="D96" s="68"/>
      <c r="E96" s="82"/>
      <c r="F96" s="153"/>
      <c r="G96" s="401"/>
      <c r="H96" s="27"/>
      <c r="I96" s="169"/>
      <c r="J96" s="28"/>
      <c r="K96" s="28"/>
      <c r="L96" s="27"/>
      <c r="M96" s="28"/>
      <c r="N96" s="28"/>
      <c r="O96" s="27"/>
    </row>
    <row r="97" spans="1:15" ht="12.7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 ht="12.75">
      <c r="A98" s="363">
        <v>12</v>
      </c>
      <c r="B98" s="392" t="s">
        <v>87</v>
      </c>
      <c r="C98" s="394" t="s">
        <v>14</v>
      </c>
      <c r="D98" s="390">
        <v>620</v>
      </c>
      <c r="E98" s="390" t="s">
        <v>99</v>
      </c>
      <c r="F98" s="398" t="s">
        <v>14</v>
      </c>
      <c r="G98" s="390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aca="true" t="shared" si="3" ref="N98:N103">J98-L98-M98</f>
        <v>406.98</v>
      </c>
      <c r="O98" s="27"/>
    </row>
    <row r="99" spans="1:15" ht="12.75">
      <c r="A99" s="364"/>
      <c r="B99" s="393"/>
      <c r="C99" s="410"/>
      <c r="D99" s="391"/>
      <c r="E99" s="391"/>
      <c r="F99" s="411"/>
      <c r="G99" s="391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 ht="12.75">
      <c r="A100" s="364"/>
      <c r="B100" s="393"/>
      <c r="C100" s="410"/>
      <c r="D100" s="391"/>
      <c r="E100" s="391"/>
      <c r="F100" s="411"/>
      <c r="G100" s="391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 ht="12.75">
      <c r="A101" s="364"/>
      <c r="B101" s="393"/>
      <c r="C101" s="410"/>
      <c r="D101" s="391"/>
      <c r="E101" s="391"/>
      <c r="F101" s="411"/>
      <c r="G101" s="391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 ht="12.75">
      <c r="A102" s="364"/>
      <c r="B102" s="393"/>
      <c r="C102" s="410"/>
      <c r="D102" s="391"/>
      <c r="E102" s="391"/>
      <c r="F102" s="411"/>
      <c r="G102" s="391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 ht="12.75">
      <c r="A103" s="364"/>
      <c r="B103" s="393"/>
      <c r="C103" s="410"/>
      <c r="D103" s="391"/>
      <c r="E103" s="391"/>
      <c r="F103" s="411"/>
      <c r="G103" s="391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 ht="12.75">
      <c r="A104" s="364"/>
      <c r="B104" s="393"/>
      <c r="C104" s="410"/>
      <c r="D104" s="391"/>
      <c r="E104" s="391"/>
      <c r="F104" s="411"/>
      <c r="G104" s="391"/>
      <c r="H104" s="27"/>
      <c r="I104" s="169"/>
      <c r="J104" s="28"/>
      <c r="K104" s="28"/>
      <c r="L104" s="27"/>
      <c r="M104" s="28"/>
      <c r="N104" s="28"/>
      <c r="O104" s="27"/>
    </row>
    <row r="105" spans="1:15" ht="12.75">
      <c r="A105" s="364"/>
      <c r="B105" s="393"/>
      <c r="C105" s="410"/>
      <c r="D105" s="391"/>
      <c r="E105" s="391"/>
      <c r="F105" s="411"/>
      <c r="G105" s="391"/>
      <c r="H105" s="27"/>
      <c r="I105" s="169"/>
      <c r="J105" s="28"/>
      <c r="K105" s="28"/>
      <c r="L105" s="27"/>
      <c r="M105" s="28"/>
      <c r="N105" s="28"/>
      <c r="O105" s="27"/>
    </row>
    <row r="106" spans="1:15" ht="12.75">
      <c r="A106" s="364"/>
      <c r="B106" s="393"/>
      <c r="C106" s="410"/>
      <c r="D106" s="391"/>
      <c r="E106" s="391"/>
      <c r="F106" s="411"/>
      <c r="G106" s="391"/>
      <c r="H106" s="27"/>
      <c r="I106" s="169"/>
      <c r="J106" s="28"/>
      <c r="K106" s="28"/>
      <c r="L106" s="27"/>
      <c r="M106" s="28"/>
      <c r="N106" s="28"/>
      <c r="O106" s="27"/>
    </row>
    <row r="107" spans="1:15" ht="12.75">
      <c r="A107" s="364"/>
      <c r="B107" s="393"/>
      <c r="C107" s="410"/>
      <c r="D107" s="391"/>
      <c r="E107" s="391"/>
      <c r="F107" s="411"/>
      <c r="G107" s="391"/>
      <c r="H107" s="27"/>
      <c r="I107" s="169"/>
      <c r="J107" s="28"/>
      <c r="K107" s="28"/>
      <c r="L107" s="27"/>
      <c r="M107" s="28"/>
      <c r="N107" s="28"/>
      <c r="O107" s="27"/>
    </row>
    <row r="108" spans="1:15" ht="12.7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 ht="12.75">
      <c r="A109" s="363">
        <v>13</v>
      </c>
      <c r="B109" s="392" t="s">
        <v>20</v>
      </c>
      <c r="C109" s="394" t="s">
        <v>14</v>
      </c>
      <c r="D109" s="363">
        <v>633</v>
      </c>
      <c r="E109" s="390" t="s">
        <v>99</v>
      </c>
      <c r="F109" s="398" t="s">
        <v>14</v>
      </c>
      <c r="G109" s="390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aca="true" t="shared" si="4" ref="N109:N114">J109-L109-M109</f>
        <v>722.8</v>
      </c>
      <c r="O109" s="27"/>
    </row>
    <row r="110" spans="1:15" ht="12.75">
      <c r="A110" s="364"/>
      <c r="B110" s="393"/>
      <c r="C110" s="395"/>
      <c r="D110" s="364"/>
      <c r="E110" s="391"/>
      <c r="F110" s="399"/>
      <c r="G110" s="391"/>
      <c r="H110" s="27">
        <v>206438</v>
      </c>
      <c r="I110" s="169" t="s">
        <v>133</v>
      </c>
      <c r="J110" s="28">
        <v>10408.47</v>
      </c>
      <c r="K110" s="28">
        <v>10408.47</v>
      </c>
      <c r="L110" s="27"/>
      <c r="M110" s="28"/>
      <c r="N110" s="28">
        <f t="shared" si="4"/>
        <v>10408.47</v>
      </c>
      <c r="O110" s="27"/>
    </row>
    <row r="111" spans="1:15" ht="12.75">
      <c r="A111" s="364"/>
      <c r="B111" s="393"/>
      <c r="C111" s="395"/>
      <c r="D111" s="364"/>
      <c r="E111" s="391"/>
      <c r="F111" s="399"/>
      <c r="G111" s="391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 ht="12.75">
      <c r="A112" s="364"/>
      <c r="B112" s="393"/>
      <c r="C112" s="395"/>
      <c r="D112" s="364"/>
      <c r="E112" s="391"/>
      <c r="F112" s="399"/>
      <c r="G112" s="391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5" ht="12.75">
      <c r="A113" s="364"/>
      <c r="B113" s="393"/>
      <c r="C113" s="395"/>
      <c r="D113" s="364"/>
      <c r="E113" s="391"/>
      <c r="F113" s="399"/>
      <c r="G113" s="391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5" ht="12.75">
      <c r="A114" s="364"/>
      <c r="B114" s="393"/>
      <c r="C114" s="395"/>
      <c r="D114" s="364"/>
      <c r="E114" s="391"/>
      <c r="F114" s="399"/>
      <c r="G114" s="391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5" ht="12.75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5" ht="12.75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5" ht="12.7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5" ht="12.75">
      <c r="A118" s="363">
        <v>14</v>
      </c>
      <c r="B118" s="421" t="s">
        <v>68</v>
      </c>
      <c r="C118" s="422" t="s">
        <v>53</v>
      </c>
      <c r="D118" s="423">
        <v>230</v>
      </c>
      <c r="E118" s="415" t="s">
        <v>99</v>
      </c>
      <c r="F118" s="414" t="s">
        <v>53</v>
      </c>
      <c r="G118" s="415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5" ht="12.75">
      <c r="A119" s="364"/>
      <c r="B119" s="421"/>
      <c r="C119" s="422"/>
      <c r="D119" s="423"/>
      <c r="E119" s="415"/>
      <c r="F119" s="414"/>
      <c r="G119" s="415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5" ht="12.75">
      <c r="A120" s="364"/>
      <c r="B120" s="421"/>
      <c r="C120" s="422"/>
      <c r="D120" s="423"/>
      <c r="E120" s="415"/>
      <c r="F120" s="414"/>
      <c r="G120" s="415"/>
      <c r="H120" s="18">
        <v>72006098</v>
      </c>
      <c r="I120" s="167" t="s">
        <v>162</v>
      </c>
      <c r="J120" s="20">
        <v>51.68</v>
      </c>
      <c r="K120" s="20">
        <v>32.3</v>
      </c>
      <c r="L120" s="18"/>
      <c r="M120" s="20">
        <v>19.38</v>
      </c>
      <c r="N120" s="20">
        <f>J120-M120</f>
        <v>32.3</v>
      </c>
      <c r="O120" s="18"/>
    </row>
    <row r="121" spans="1:15" ht="12.75">
      <c r="A121" s="364"/>
      <c r="B121" s="421"/>
      <c r="C121" s="422"/>
      <c r="D121" s="423"/>
      <c r="E121" s="415"/>
      <c r="F121" s="414"/>
      <c r="G121" s="415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5" ht="12.75">
      <c r="A122" s="364"/>
      <c r="B122" s="421"/>
      <c r="C122" s="422"/>
      <c r="D122" s="423"/>
      <c r="E122" s="415"/>
      <c r="F122" s="414"/>
      <c r="G122" s="415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5" ht="12.75">
      <c r="A123" s="364"/>
      <c r="B123" s="421"/>
      <c r="C123" s="422"/>
      <c r="D123" s="423"/>
      <c r="E123" s="415"/>
      <c r="F123" s="414"/>
      <c r="G123" s="415"/>
      <c r="H123" s="18"/>
      <c r="I123" s="167"/>
      <c r="J123" s="20"/>
      <c r="K123" s="20"/>
      <c r="L123" s="18"/>
      <c r="M123" s="20"/>
      <c r="N123" s="20"/>
      <c r="O123" s="18"/>
    </row>
    <row r="124" spans="1:15" ht="12.75">
      <c r="A124" s="364"/>
      <c r="B124" s="421"/>
      <c r="C124" s="422"/>
      <c r="D124" s="423"/>
      <c r="E124" s="415"/>
      <c r="F124" s="414"/>
      <c r="G124" s="415"/>
      <c r="H124" s="18"/>
      <c r="I124" s="167"/>
      <c r="J124" s="20"/>
      <c r="K124" s="20"/>
      <c r="L124" s="18"/>
      <c r="M124" s="20"/>
      <c r="N124" s="20"/>
      <c r="O124" s="18"/>
    </row>
    <row r="125" spans="1:15" ht="12.75">
      <c r="A125" s="364"/>
      <c r="B125" s="421"/>
      <c r="C125" s="422"/>
      <c r="D125" s="423"/>
      <c r="E125" s="415"/>
      <c r="F125" s="414"/>
      <c r="G125" s="415"/>
      <c r="H125" s="18"/>
      <c r="I125" s="167"/>
      <c r="J125" s="20"/>
      <c r="K125" s="20"/>
      <c r="L125" s="18"/>
      <c r="M125" s="20"/>
      <c r="N125" s="20"/>
      <c r="O125" s="18"/>
    </row>
    <row r="126" spans="1:17" ht="12.75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5" ht="12.75" customHeight="1">
      <c r="A127" s="412">
        <v>15</v>
      </c>
      <c r="B127" s="413" t="s">
        <v>46</v>
      </c>
      <c r="C127" s="416" t="s">
        <v>19</v>
      </c>
      <c r="D127" s="412">
        <v>821</v>
      </c>
      <c r="E127" s="417" t="s">
        <v>99</v>
      </c>
      <c r="F127" s="420" t="s">
        <v>19</v>
      </c>
      <c r="G127" s="417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5" ht="12.75">
      <c r="A128" s="412"/>
      <c r="B128" s="413"/>
      <c r="C128" s="416"/>
      <c r="D128" s="412"/>
      <c r="E128" s="418"/>
      <c r="F128" s="420"/>
      <c r="G128" s="418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aca="true" t="shared" si="5" ref="N128:N138">J128-L128-M128</f>
        <v>3303.59</v>
      </c>
      <c r="O128" s="21"/>
    </row>
    <row r="129" spans="1:15" ht="12.75">
      <c r="A129" s="412"/>
      <c r="B129" s="413"/>
      <c r="C129" s="416"/>
      <c r="D129" s="412"/>
      <c r="E129" s="418"/>
      <c r="F129" s="420"/>
      <c r="G129" s="418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5" ht="12.75">
      <c r="A130" s="412"/>
      <c r="B130" s="413"/>
      <c r="C130" s="416"/>
      <c r="D130" s="412"/>
      <c r="E130" s="418"/>
      <c r="F130" s="420"/>
      <c r="G130" s="418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5" ht="12.75">
      <c r="A131" s="412"/>
      <c r="B131" s="413"/>
      <c r="C131" s="416"/>
      <c r="D131" s="412"/>
      <c r="E131" s="418"/>
      <c r="F131" s="420"/>
      <c r="G131" s="418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5" ht="12.75">
      <c r="A132" s="412"/>
      <c r="B132" s="413"/>
      <c r="C132" s="416"/>
      <c r="D132" s="412"/>
      <c r="E132" s="418"/>
      <c r="F132" s="420"/>
      <c r="G132" s="418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5" ht="12.75">
      <c r="A133" s="412"/>
      <c r="B133" s="413"/>
      <c r="C133" s="416"/>
      <c r="D133" s="412"/>
      <c r="E133" s="418"/>
      <c r="F133" s="420"/>
      <c r="G133" s="418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5" ht="12.75">
      <c r="A134" s="412"/>
      <c r="B134" s="413"/>
      <c r="C134" s="416"/>
      <c r="D134" s="412"/>
      <c r="E134" s="418"/>
      <c r="F134" s="420"/>
      <c r="G134" s="418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5" ht="12.75">
      <c r="A135" s="412"/>
      <c r="B135" s="413"/>
      <c r="C135" s="416"/>
      <c r="D135" s="412"/>
      <c r="E135" s="418"/>
      <c r="F135" s="420"/>
      <c r="G135" s="418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5" ht="12.75">
      <c r="A136" s="412"/>
      <c r="B136" s="413"/>
      <c r="C136" s="416"/>
      <c r="D136" s="412"/>
      <c r="E136" s="418"/>
      <c r="F136" s="420"/>
      <c r="G136" s="418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5" ht="12.75">
      <c r="A137" s="412"/>
      <c r="B137" s="413"/>
      <c r="C137" s="416"/>
      <c r="D137" s="412"/>
      <c r="E137" s="418"/>
      <c r="F137" s="420"/>
      <c r="G137" s="418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5" ht="12.75">
      <c r="A138" s="412"/>
      <c r="B138" s="413"/>
      <c r="C138" s="416"/>
      <c r="D138" s="412"/>
      <c r="E138" s="418"/>
      <c r="F138" s="420"/>
      <c r="G138" s="418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5" ht="12.75">
      <c r="A139" s="412"/>
      <c r="B139" s="413"/>
      <c r="C139" s="416"/>
      <c r="D139" s="412"/>
      <c r="E139" s="419"/>
      <c r="F139" s="420"/>
      <c r="G139" s="419"/>
      <c r="H139" s="18"/>
      <c r="I139" s="167"/>
      <c r="J139" s="20"/>
      <c r="K139" s="20"/>
      <c r="L139" s="21"/>
      <c r="M139" s="20"/>
      <c r="N139" s="20"/>
      <c r="O139" s="21"/>
    </row>
    <row r="140" spans="1:17" ht="12.75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5" ht="12.75">
      <c r="A141" s="424">
        <v>16</v>
      </c>
      <c r="B141" s="426" t="s">
        <v>52</v>
      </c>
      <c r="C141" s="428" t="s">
        <v>23</v>
      </c>
      <c r="D141" s="430">
        <v>645</v>
      </c>
      <c r="E141" s="417" t="s">
        <v>99</v>
      </c>
      <c r="F141" s="432" t="s">
        <v>23</v>
      </c>
      <c r="G141" s="417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5" ht="12.75">
      <c r="A142" s="425"/>
      <c r="B142" s="427"/>
      <c r="C142" s="429"/>
      <c r="D142" s="431"/>
      <c r="E142" s="418"/>
      <c r="F142" s="433"/>
      <c r="G142" s="418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aca="true" t="shared" si="6" ref="N142:N153">J142-L142-M142</f>
        <v>174.43</v>
      </c>
      <c r="O142" s="21"/>
    </row>
    <row r="143" spans="1:15" ht="12.75">
      <c r="A143" s="425"/>
      <c r="B143" s="427"/>
      <c r="C143" s="429"/>
      <c r="D143" s="431"/>
      <c r="E143" s="418"/>
      <c r="F143" s="433"/>
      <c r="G143" s="418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5" ht="12.75">
      <c r="A144" s="425"/>
      <c r="B144" s="427"/>
      <c r="C144" s="429"/>
      <c r="D144" s="431"/>
      <c r="E144" s="418"/>
      <c r="F144" s="433"/>
      <c r="G144" s="418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5" ht="12.75">
      <c r="A145" s="425"/>
      <c r="B145" s="427"/>
      <c r="C145" s="429"/>
      <c r="D145" s="431"/>
      <c r="E145" s="418"/>
      <c r="F145" s="433"/>
      <c r="G145" s="418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5" ht="12.75">
      <c r="A146" s="425"/>
      <c r="B146" s="427"/>
      <c r="C146" s="429"/>
      <c r="D146" s="431"/>
      <c r="E146" s="418"/>
      <c r="F146" s="433"/>
      <c r="G146" s="418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5" ht="12.75">
      <c r="A147" s="425"/>
      <c r="B147" s="427"/>
      <c r="C147" s="429"/>
      <c r="D147" s="431"/>
      <c r="E147" s="418"/>
      <c r="F147" s="433"/>
      <c r="G147" s="418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5" ht="12.75">
      <c r="A148" s="425"/>
      <c r="B148" s="427"/>
      <c r="C148" s="429"/>
      <c r="D148" s="431"/>
      <c r="E148" s="418"/>
      <c r="F148" s="433"/>
      <c r="G148" s="418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5" ht="12.75">
      <c r="A149" s="425"/>
      <c r="B149" s="427"/>
      <c r="C149" s="429"/>
      <c r="D149" s="431"/>
      <c r="E149" s="418"/>
      <c r="F149" s="433"/>
      <c r="G149" s="418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4567.69</v>
      </c>
      <c r="N149" s="28">
        <f t="shared" si="6"/>
        <v>12488.470000000001</v>
      </c>
      <c r="O149" s="102"/>
    </row>
    <row r="150" spans="1:15" ht="12.75">
      <c r="A150" s="425"/>
      <c r="B150" s="427"/>
      <c r="C150" s="429"/>
      <c r="D150" s="431"/>
      <c r="E150" s="418"/>
      <c r="F150" s="433"/>
      <c r="G150" s="418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5" ht="12.75">
      <c r="A151" s="425"/>
      <c r="B151" s="427"/>
      <c r="C151" s="429"/>
      <c r="D151" s="431"/>
      <c r="E151" s="418"/>
      <c r="F151" s="433"/>
      <c r="G151" s="418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5" ht="12.75">
      <c r="A152" s="425"/>
      <c r="B152" s="427"/>
      <c r="C152" s="429"/>
      <c r="D152" s="431"/>
      <c r="E152" s="418"/>
      <c r="F152" s="433"/>
      <c r="G152" s="418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5" ht="12.75">
      <c r="A153" s="425"/>
      <c r="B153" s="427"/>
      <c r="C153" s="429"/>
      <c r="D153" s="431"/>
      <c r="E153" s="418"/>
      <c r="F153" s="433"/>
      <c r="G153" s="418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5" ht="12.75">
      <c r="A154" s="425"/>
      <c r="B154" s="427"/>
      <c r="C154" s="429"/>
      <c r="D154" s="431"/>
      <c r="E154" s="418"/>
      <c r="F154" s="433"/>
      <c r="G154" s="418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5" ht="12.75">
      <c r="A155" s="425"/>
      <c r="B155" s="427"/>
      <c r="C155" s="429"/>
      <c r="D155" s="431"/>
      <c r="E155" s="418"/>
      <c r="F155" s="433"/>
      <c r="G155" s="418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5" ht="12.75">
      <c r="A156" s="425"/>
      <c r="B156" s="427"/>
      <c r="C156" s="429"/>
      <c r="D156" s="431"/>
      <c r="E156" s="418"/>
      <c r="F156" s="433"/>
      <c r="G156" s="418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5" ht="12.75">
      <c r="A157" s="425"/>
      <c r="B157" s="427"/>
      <c r="C157" s="429"/>
      <c r="D157" s="431"/>
      <c r="E157" s="418"/>
      <c r="F157" s="433"/>
      <c r="G157" s="418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5" ht="12.75">
      <c r="A158" s="425"/>
      <c r="B158" s="427"/>
      <c r="C158" s="429"/>
      <c r="D158" s="431"/>
      <c r="E158" s="418"/>
      <c r="F158" s="433"/>
      <c r="G158" s="418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5" ht="12.75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 ht="12.75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60575.14999999999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 ht="12.75">
      <c r="A161" s="363">
        <v>17</v>
      </c>
      <c r="B161" s="403" t="s">
        <v>33</v>
      </c>
      <c r="C161" s="394" t="s">
        <v>14</v>
      </c>
      <c r="D161" s="363">
        <v>19</v>
      </c>
      <c r="E161" s="396" t="s">
        <v>99</v>
      </c>
      <c r="F161" s="398" t="s">
        <v>14</v>
      </c>
      <c r="G161" s="400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 ht="12.75">
      <c r="A162" s="364"/>
      <c r="B162" s="404"/>
      <c r="C162" s="395"/>
      <c r="D162" s="364"/>
      <c r="E162" s="397"/>
      <c r="F162" s="399"/>
      <c r="G162" s="401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 ht="12.75">
      <c r="A163" s="364"/>
      <c r="B163" s="404"/>
      <c r="C163" s="395"/>
      <c r="D163" s="364"/>
      <c r="E163" s="397"/>
      <c r="F163" s="399"/>
      <c r="G163" s="401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 ht="12.75">
      <c r="A164" s="364"/>
      <c r="B164" s="404"/>
      <c r="C164" s="395"/>
      <c r="D164" s="364"/>
      <c r="E164" s="397"/>
      <c r="F164" s="399"/>
      <c r="G164" s="401"/>
      <c r="H164" s="27"/>
      <c r="I164" s="169"/>
      <c r="J164" s="28"/>
      <c r="K164" s="28"/>
      <c r="L164" s="28"/>
      <c r="M164" s="28"/>
      <c r="N164" s="28"/>
      <c r="O164" s="57"/>
    </row>
    <row r="165" spans="1:15" ht="12.75">
      <c r="A165" s="68"/>
      <c r="B165" s="109"/>
      <c r="C165" s="116"/>
      <c r="D165" s="68"/>
      <c r="E165" s="82"/>
      <c r="F165" s="153"/>
      <c r="G165" s="401"/>
      <c r="H165" s="27"/>
      <c r="I165" s="169"/>
      <c r="J165" s="28"/>
      <c r="K165" s="28"/>
      <c r="L165" s="28"/>
      <c r="M165" s="28"/>
      <c r="N165" s="28"/>
      <c r="O165" s="57"/>
    </row>
    <row r="166" spans="1:15" ht="12.75">
      <c r="A166" s="68"/>
      <c r="B166" s="109"/>
      <c r="C166" s="116"/>
      <c r="D166" s="68"/>
      <c r="E166" s="82"/>
      <c r="F166" s="153"/>
      <c r="G166" s="402"/>
      <c r="H166" s="27"/>
      <c r="I166" s="169"/>
      <c r="J166" s="28"/>
      <c r="K166" s="28"/>
      <c r="L166" s="28"/>
      <c r="M166" s="28"/>
      <c r="N166" s="28"/>
      <c r="O166" s="57"/>
    </row>
    <row r="167" spans="1:15" ht="12.7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363">
        <v>18</v>
      </c>
      <c r="B168" s="403" t="s">
        <v>31</v>
      </c>
      <c r="C168" s="394" t="s">
        <v>50</v>
      </c>
      <c r="D168" s="363">
        <v>601</v>
      </c>
      <c r="E168" s="396" t="s">
        <v>99</v>
      </c>
      <c r="F168" s="438" t="s">
        <v>50</v>
      </c>
      <c r="G168" s="390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 ht="12.75">
      <c r="A169" s="364"/>
      <c r="B169" s="404"/>
      <c r="C169" s="395"/>
      <c r="D169" s="364"/>
      <c r="E169" s="397"/>
      <c r="F169" s="439"/>
      <c r="G169" s="391"/>
      <c r="H169" s="27"/>
      <c r="I169" s="169"/>
      <c r="J169" s="28"/>
      <c r="K169" s="28"/>
      <c r="L169" s="28"/>
      <c r="M169" s="28"/>
      <c r="N169" s="28"/>
      <c r="O169" s="57"/>
    </row>
    <row r="170" spans="1:15" ht="12.75">
      <c r="A170" s="364"/>
      <c r="B170" s="404"/>
      <c r="C170" s="395"/>
      <c r="D170" s="364"/>
      <c r="E170" s="397"/>
      <c r="F170" s="439"/>
      <c r="G170" s="391"/>
      <c r="H170" s="27"/>
      <c r="I170" s="169"/>
      <c r="J170" s="28"/>
      <c r="K170" s="28"/>
      <c r="L170" s="28"/>
      <c r="M170" s="28"/>
      <c r="N170" s="28"/>
      <c r="O170" s="57"/>
    </row>
    <row r="171" spans="1:15" ht="12.75">
      <c r="A171" s="364"/>
      <c r="B171" s="404"/>
      <c r="C171" s="395"/>
      <c r="D171" s="364"/>
      <c r="E171" s="397"/>
      <c r="F171" s="439"/>
      <c r="G171" s="391"/>
      <c r="H171" s="27"/>
      <c r="I171" s="169"/>
      <c r="J171" s="28"/>
      <c r="K171" s="28"/>
      <c r="L171" s="28"/>
      <c r="M171" s="28"/>
      <c r="N171" s="28"/>
      <c r="O171" s="57"/>
    </row>
    <row r="172" spans="1:15" ht="12.75">
      <c r="A172" s="364"/>
      <c r="B172" s="404"/>
      <c r="C172" s="395"/>
      <c r="D172" s="364"/>
      <c r="E172" s="397"/>
      <c r="F172" s="439"/>
      <c r="G172" s="391"/>
      <c r="H172" s="27"/>
      <c r="I172" s="169"/>
      <c r="J172" s="28"/>
      <c r="K172" s="28"/>
      <c r="L172" s="28"/>
      <c r="M172" s="28"/>
      <c r="N172" s="28"/>
      <c r="O172" s="57"/>
    </row>
    <row r="173" spans="1:15" ht="12.75">
      <c r="A173" s="364"/>
      <c r="B173" s="404"/>
      <c r="C173" s="395"/>
      <c r="D173" s="364"/>
      <c r="E173" s="397"/>
      <c r="F173" s="439"/>
      <c r="G173" s="391"/>
      <c r="H173" s="27"/>
      <c r="I173" s="169"/>
      <c r="J173" s="28"/>
      <c r="K173" s="28"/>
      <c r="L173" s="28"/>
      <c r="M173" s="28"/>
      <c r="N173" s="28"/>
      <c r="O173" s="57"/>
    </row>
    <row r="174" spans="1:15" ht="12.7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363">
        <v>19</v>
      </c>
      <c r="B175" s="403" t="s">
        <v>166</v>
      </c>
      <c r="C175" s="394" t="s">
        <v>14</v>
      </c>
      <c r="D175" s="363">
        <v>26</v>
      </c>
      <c r="E175" s="396" t="s">
        <v>99</v>
      </c>
      <c r="F175" s="438" t="s">
        <v>14</v>
      </c>
      <c r="G175" s="390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 ht="12.75">
      <c r="A176" s="364"/>
      <c r="B176" s="404"/>
      <c r="C176" s="395"/>
      <c r="D176" s="364"/>
      <c r="E176" s="397"/>
      <c r="F176" s="439"/>
      <c r="G176" s="391"/>
      <c r="H176" s="27"/>
      <c r="I176" s="169"/>
      <c r="J176" s="28"/>
      <c r="K176" s="28"/>
      <c r="L176" s="28"/>
      <c r="M176" s="28"/>
      <c r="N176" s="28"/>
      <c r="O176" s="57"/>
    </row>
    <row r="177" spans="1:15" ht="12.75">
      <c r="A177" s="364"/>
      <c r="B177" s="404"/>
      <c r="C177" s="395"/>
      <c r="D177" s="364"/>
      <c r="E177" s="397"/>
      <c r="F177" s="439"/>
      <c r="G177" s="391"/>
      <c r="H177" s="27"/>
      <c r="I177" s="169"/>
      <c r="J177" s="28"/>
      <c r="K177" s="28"/>
      <c r="L177" s="28"/>
      <c r="M177" s="28"/>
      <c r="N177" s="28"/>
      <c r="O177" s="57"/>
    </row>
    <row r="178" spans="1:15" ht="12.75">
      <c r="A178" s="364"/>
      <c r="B178" s="404"/>
      <c r="C178" s="395"/>
      <c r="D178" s="364"/>
      <c r="E178" s="397"/>
      <c r="F178" s="439"/>
      <c r="G178" s="391"/>
      <c r="H178" s="27"/>
      <c r="I178" s="169"/>
      <c r="J178" s="28"/>
      <c r="K178" s="28"/>
      <c r="L178" s="28"/>
      <c r="M178" s="28"/>
      <c r="N178" s="28"/>
      <c r="O178" s="57"/>
    </row>
    <row r="179" spans="1:15" ht="12.75">
      <c r="A179" s="364"/>
      <c r="B179" s="434"/>
      <c r="C179" s="395"/>
      <c r="D179" s="364"/>
      <c r="E179" s="397"/>
      <c r="F179" s="439"/>
      <c r="G179" s="391"/>
      <c r="H179" s="27"/>
      <c r="I179" s="169"/>
      <c r="J179" s="28"/>
      <c r="K179" s="28"/>
      <c r="L179" s="28"/>
      <c r="M179" s="28"/>
      <c r="N179" s="28"/>
      <c r="O179" s="57"/>
    </row>
    <row r="180" spans="1:15" ht="12.7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363">
        <v>20</v>
      </c>
      <c r="B181" s="403" t="s">
        <v>107</v>
      </c>
      <c r="C181" s="394" t="s">
        <v>14</v>
      </c>
      <c r="D181" s="363">
        <v>639</v>
      </c>
      <c r="E181" s="396" t="s">
        <v>99</v>
      </c>
      <c r="F181" s="398" t="s">
        <v>14</v>
      </c>
      <c r="G181" s="400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 ht="12.75">
      <c r="A182" s="364"/>
      <c r="B182" s="404"/>
      <c r="C182" s="395"/>
      <c r="D182" s="364"/>
      <c r="E182" s="397"/>
      <c r="F182" s="399"/>
      <c r="G182" s="401"/>
      <c r="H182" s="27"/>
      <c r="I182" s="169"/>
      <c r="J182" s="28"/>
      <c r="K182" s="28"/>
      <c r="L182" s="28"/>
      <c r="M182" s="28"/>
      <c r="N182" s="28"/>
      <c r="O182" s="57"/>
    </row>
    <row r="183" spans="1:15" ht="12.75">
      <c r="A183" s="364"/>
      <c r="B183" s="404"/>
      <c r="C183" s="395"/>
      <c r="D183" s="364"/>
      <c r="E183" s="397"/>
      <c r="F183" s="399"/>
      <c r="G183" s="401"/>
      <c r="H183" s="27"/>
      <c r="I183" s="169"/>
      <c r="J183" s="28"/>
      <c r="K183" s="28"/>
      <c r="L183" s="28"/>
      <c r="M183" s="28"/>
      <c r="N183" s="28"/>
      <c r="O183" s="57"/>
    </row>
    <row r="184" spans="1:15" ht="12.75">
      <c r="A184" s="68"/>
      <c r="B184" s="109"/>
      <c r="C184" s="116"/>
      <c r="D184" s="68"/>
      <c r="E184" s="82"/>
      <c r="F184" s="153"/>
      <c r="G184" s="401"/>
      <c r="H184" s="27"/>
      <c r="I184" s="169"/>
      <c r="J184" s="28"/>
      <c r="K184" s="28"/>
      <c r="L184" s="28"/>
      <c r="M184" s="28"/>
      <c r="N184" s="28"/>
      <c r="O184" s="57"/>
    </row>
    <row r="185" spans="1:15" ht="12.75">
      <c r="A185" s="68"/>
      <c r="B185" s="109"/>
      <c r="C185" s="116"/>
      <c r="D185" s="68"/>
      <c r="E185" s="82"/>
      <c r="F185" s="153"/>
      <c r="G185" s="402"/>
      <c r="H185" s="27"/>
      <c r="I185" s="169"/>
      <c r="J185" s="28"/>
      <c r="K185" s="28"/>
      <c r="L185" s="28"/>
      <c r="M185" s="28"/>
      <c r="N185" s="28"/>
      <c r="O185" s="57"/>
    </row>
    <row r="186" spans="1:15" ht="12.7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363">
        <v>21</v>
      </c>
      <c r="B187" s="403" t="s">
        <v>143</v>
      </c>
      <c r="C187" s="394" t="s">
        <v>14</v>
      </c>
      <c r="D187" s="363">
        <v>822</v>
      </c>
      <c r="E187" s="396" t="s">
        <v>99</v>
      </c>
      <c r="F187" s="398" t="s">
        <v>14</v>
      </c>
      <c r="G187" s="400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 ht="12.75">
      <c r="A188" s="364"/>
      <c r="B188" s="404"/>
      <c r="C188" s="395"/>
      <c r="D188" s="364"/>
      <c r="E188" s="397"/>
      <c r="F188" s="399"/>
      <c r="G188" s="401"/>
      <c r="H188" s="27"/>
      <c r="I188" s="169"/>
      <c r="J188" s="28"/>
      <c r="K188" s="28"/>
      <c r="L188" s="28"/>
      <c r="M188" s="28"/>
      <c r="N188" s="28"/>
      <c r="O188" s="57"/>
    </row>
    <row r="189" spans="1:15" ht="12.75">
      <c r="A189" s="364"/>
      <c r="B189" s="404"/>
      <c r="C189" s="395"/>
      <c r="D189" s="364"/>
      <c r="E189" s="397"/>
      <c r="F189" s="399"/>
      <c r="G189" s="401"/>
      <c r="H189" s="27"/>
      <c r="I189" s="169"/>
      <c r="J189" s="28"/>
      <c r="K189" s="28"/>
      <c r="L189" s="28"/>
      <c r="M189" s="28"/>
      <c r="N189" s="28"/>
      <c r="O189" s="57"/>
    </row>
    <row r="190" spans="1:15" ht="12.75">
      <c r="A190" s="68"/>
      <c r="B190" s="109"/>
      <c r="C190" s="116"/>
      <c r="D190" s="68"/>
      <c r="E190" s="82"/>
      <c r="F190" s="153"/>
      <c r="G190" s="401"/>
      <c r="H190" s="27"/>
      <c r="I190" s="169"/>
      <c r="J190" s="28"/>
      <c r="K190" s="28"/>
      <c r="L190" s="28"/>
      <c r="M190" s="28"/>
      <c r="N190" s="28"/>
      <c r="O190" s="57"/>
    </row>
    <row r="191" spans="1:15" ht="12.75">
      <c r="A191" s="68"/>
      <c r="B191" s="109"/>
      <c r="C191" s="116"/>
      <c r="D191" s="68"/>
      <c r="E191" s="82"/>
      <c r="F191" s="153"/>
      <c r="G191" s="402"/>
      <c r="H191" s="27"/>
      <c r="I191" s="169"/>
      <c r="J191" s="28"/>
      <c r="K191" s="28"/>
      <c r="L191" s="28"/>
      <c r="M191" s="28"/>
      <c r="N191" s="28"/>
      <c r="O191" s="57"/>
    </row>
    <row r="192" spans="1:15" ht="12.7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363">
        <v>22</v>
      </c>
      <c r="B193" s="403" t="s">
        <v>34</v>
      </c>
      <c r="C193" s="394" t="s">
        <v>19</v>
      </c>
      <c r="D193" s="363">
        <v>28</v>
      </c>
      <c r="E193" s="396" t="s">
        <v>99</v>
      </c>
      <c r="F193" s="398" t="s">
        <v>19</v>
      </c>
      <c r="G193" s="400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 ht="12.75">
      <c r="A194" s="364"/>
      <c r="B194" s="404"/>
      <c r="C194" s="395"/>
      <c r="D194" s="364"/>
      <c r="E194" s="397"/>
      <c r="F194" s="399"/>
      <c r="G194" s="401"/>
      <c r="H194" s="27"/>
      <c r="I194" s="169"/>
      <c r="J194" s="28"/>
      <c r="K194" s="28"/>
      <c r="L194" s="28"/>
      <c r="M194" s="28"/>
      <c r="N194" s="28"/>
      <c r="O194" s="57"/>
    </row>
    <row r="195" spans="1:15" ht="12.75">
      <c r="A195" s="364"/>
      <c r="B195" s="404"/>
      <c r="C195" s="395"/>
      <c r="D195" s="364"/>
      <c r="E195" s="397"/>
      <c r="F195" s="399"/>
      <c r="G195" s="401"/>
      <c r="H195" s="27"/>
      <c r="I195" s="169"/>
      <c r="J195" s="28"/>
      <c r="K195" s="28"/>
      <c r="L195" s="28"/>
      <c r="M195" s="28"/>
      <c r="N195" s="28"/>
      <c r="O195" s="57"/>
    </row>
    <row r="196" spans="1:15" ht="12.75">
      <c r="A196" s="68"/>
      <c r="B196" s="109"/>
      <c r="C196" s="116"/>
      <c r="D196" s="68"/>
      <c r="E196" s="82"/>
      <c r="F196" s="153"/>
      <c r="G196" s="401"/>
      <c r="H196" s="27"/>
      <c r="I196" s="169"/>
      <c r="J196" s="28"/>
      <c r="K196" s="28"/>
      <c r="L196" s="28"/>
      <c r="M196" s="28"/>
      <c r="N196" s="28"/>
      <c r="O196" s="57"/>
    </row>
    <row r="197" spans="1:15" ht="12.75">
      <c r="A197" s="68"/>
      <c r="B197" s="109"/>
      <c r="C197" s="116"/>
      <c r="D197" s="68"/>
      <c r="E197" s="82"/>
      <c r="F197" s="153"/>
      <c r="G197" s="402"/>
      <c r="H197" s="27"/>
      <c r="I197" s="169"/>
      <c r="J197" s="28"/>
      <c r="K197" s="28"/>
      <c r="L197" s="28"/>
      <c r="M197" s="28"/>
      <c r="N197" s="28"/>
      <c r="O197" s="57"/>
    </row>
    <row r="198" spans="1:15" ht="12.7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 ht="12.75">
      <c r="A199" s="363">
        <v>23</v>
      </c>
      <c r="B199" s="403" t="s">
        <v>80</v>
      </c>
      <c r="C199" s="363" t="s">
        <v>14</v>
      </c>
      <c r="D199" s="363">
        <v>211</v>
      </c>
      <c r="E199" s="400" t="s">
        <v>149</v>
      </c>
      <c r="F199" s="407" t="s">
        <v>14</v>
      </c>
      <c r="G199" s="407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 ht="12.75">
      <c r="A200" s="364"/>
      <c r="B200" s="404"/>
      <c r="C200" s="364"/>
      <c r="D200" s="364"/>
      <c r="E200" s="401"/>
      <c r="F200" s="408"/>
      <c r="G200" s="408"/>
      <c r="H200" s="27"/>
      <c r="I200" s="169"/>
      <c r="J200" s="57"/>
      <c r="K200" s="57"/>
      <c r="L200" s="57"/>
      <c r="M200" s="57"/>
      <c r="N200" s="57"/>
      <c r="O200" s="57"/>
    </row>
    <row r="201" spans="1:15" ht="12.75">
      <c r="A201" s="364"/>
      <c r="B201" s="404"/>
      <c r="C201" s="364"/>
      <c r="D201" s="364"/>
      <c r="E201" s="401"/>
      <c r="F201" s="408"/>
      <c r="G201" s="408"/>
      <c r="H201" s="27"/>
      <c r="I201" s="169"/>
      <c r="J201" s="57"/>
      <c r="K201" s="57"/>
      <c r="L201" s="57"/>
      <c r="M201" s="57"/>
      <c r="N201" s="57"/>
      <c r="O201" s="57"/>
    </row>
    <row r="202" spans="1:15" ht="12.75">
      <c r="A202" s="364"/>
      <c r="B202" s="404"/>
      <c r="C202" s="364"/>
      <c r="D202" s="364"/>
      <c r="E202" s="401"/>
      <c r="F202" s="408"/>
      <c r="G202" s="408"/>
      <c r="H202" s="27"/>
      <c r="I202" s="169"/>
      <c r="J202" s="57"/>
      <c r="K202" s="57"/>
      <c r="L202" s="57"/>
      <c r="M202" s="57"/>
      <c r="N202" s="57"/>
      <c r="O202" s="57"/>
    </row>
    <row r="203" spans="1:15" ht="12.75">
      <c r="A203" s="442"/>
      <c r="B203" s="434"/>
      <c r="C203" s="442"/>
      <c r="D203" s="442"/>
      <c r="E203" s="402"/>
      <c r="F203" s="440"/>
      <c r="G203" s="440"/>
      <c r="H203" s="27"/>
      <c r="I203" s="169"/>
      <c r="J203" s="57"/>
      <c r="K203" s="57"/>
      <c r="L203" s="57"/>
      <c r="M203" s="57"/>
      <c r="N203" s="57"/>
      <c r="O203" s="57"/>
    </row>
    <row r="204" spans="1:15" ht="12.7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363">
        <v>24</v>
      </c>
      <c r="B205" s="403" t="s">
        <v>61</v>
      </c>
      <c r="C205" s="394" t="s">
        <v>14</v>
      </c>
      <c r="D205" s="363">
        <v>213</v>
      </c>
      <c r="E205" s="396" t="s">
        <v>99</v>
      </c>
      <c r="F205" s="398" t="s">
        <v>14</v>
      </c>
      <c r="G205" s="400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 ht="12.75">
      <c r="A206" s="364"/>
      <c r="B206" s="404"/>
      <c r="C206" s="395"/>
      <c r="D206" s="364"/>
      <c r="E206" s="397"/>
      <c r="F206" s="399"/>
      <c r="G206" s="401"/>
      <c r="H206" s="27"/>
      <c r="I206" s="169"/>
      <c r="J206" s="28"/>
      <c r="K206" s="28"/>
      <c r="L206" s="28"/>
      <c r="M206" s="28"/>
      <c r="N206" s="28"/>
      <c r="O206" s="57"/>
    </row>
    <row r="207" spans="1:15" ht="12.75">
      <c r="A207" s="364"/>
      <c r="B207" s="404"/>
      <c r="C207" s="395"/>
      <c r="D207" s="364"/>
      <c r="E207" s="397"/>
      <c r="F207" s="399"/>
      <c r="G207" s="401"/>
      <c r="H207" s="27"/>
      <c r="I207" s="169"/>
      <c r="J207" s="28"/>
      <c r="K207" s="28"/>
      <c r="L207" s="28"/>
      <c r="M207" s="28"/>
      <c r="N207" s="28"/>
      <c r="O207" s="57"/>
    </row>
    <row r="208" spans="1:15" ht="12.75">
      <c r="A208" s="68"/>
      <c r="B208" s="109"/>
      <c r="C208" s="116"/>
      <c r="D208" s="68"/>
      <c r="E208" s="82"/>
      <c r="F208" s="153"/>
      <c r="G208" s="401"/>
      <c r="H208" s="27"/>
      <c r="I208" s="169"/>
      <c r="J208" s="28"/>
      <c r="K208" s="28"/>
      <c r="L208" s="28"/>
      <c r="M208" s="28"/>
      <c r="N208" s="28"/>
      <c r="O208" s="57"/>
    </row>
    <row r="209" spans="1:15" ht="12.75">
      <c r="A209" s="68"/>
      <c r="B209" s="109"/>
      <c r="C209" s="116"/>
      <c r="D209" s="68"/>
      <c r="E209" s="82"/>
      <c r="F209" s="153"/>
      <c r="G209" s="402"/>
      <c r="H209" s="27"/>
      <c r="I209" s="169"/>
      <c r="J209" s="28"/>
      <c r="K209" s="28"/>
      <c r="L209" s="28"/>
      <c r="M209" s="28"/>
      <c r="N209" s="28"/>
      <c r="O209" s="57"/>
    </row>
    <row r="210" spans="1:15" ht="12.7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363">
        <v>25</v>
      </c>
      <c r="B211" s="403" t="s">
        <v>152</v>
      </c>
      <c r="C211" s="394" t="s">
        <v>14</v>
      </c>
      <c r="D211" s="363">
        <v>917</v>
      </c>
      <c r="E211" s="396" t="s">
        <v>99</v>
      </c>
      <c r="F211" s="398" t="s">
        <v>14</v>
      </c>
      <c r="G211" s="400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 ht="12.75">
      <c r="A212" s="364"/>
      <c r="B212" s="404"/>
      <c r="C212" s="395"/>
      <c r="D212" s="364"/>
      <c r="E212" s="397"/>
      <c r="F212" s="399"/>
      <c r="G212" s="401"/>
      <c r="H212" s="27"/>
      <c r="I212" s="169"/>
      <c r="J212" s="28"/>
      <c r="K212" s="28"/>
      <c r="L212" s="28"/>
      <c r="M212" s="28"/>
      <c r="N212" s="28"/>
      <c r="O212" s="57"/>
    </row>
    <row r="213" spans="1:15" ht="12.75">
      <c r="A213" s="364"/>
      <c r="B213" s="404"/>
      <c r="C213" s="395"/>
      <c r="D213" s="364"/>
      <c r="E213" s="397"/>
      <c r="F213" s="399"/>
      <c r="G213" s="401"/>
      <c r="H213" s="27"/>
      <c r="I213" s="169"/>
      <c r="J213" s="28"/>
      <c r="K213" s="28"/>
      <c r="L213" s="28"/>
      <c r="M213" s="28"/>
      <c r="N213" s="28"/>
      <c r="O213" s="57"/>
    </row>
    <row r="214" spans="1:15" ht="12.75">
      <c r="A214" s="68"/>
      <c r="B214" s="109"/>
      <c r="C214" s="116"/>
      <c r="D214" s="68"/>
      <c r="E214" s="82"/>
      <c r="F214" s="153"/>
      <c r="G214" s="401"/>
      <c r="H214" s="27"/>
      <c r="I214" s="169"/>
      <c r="J214" s="28"/>
      <c r="K214" s="28"/>
      <c r="L214" s="28"/>
      <c r="M214" s="28"/>
      <c r="N214" s="28"/>
      <c r="O214" s="57"/>
    </row>
    <row r="215" spans="1:15" ht="12.75">
      <c r="A215" s="68"/>
      <c r="B215" s="109"/>
      <c r="C215" s="116"/>
      <c r="D215" s="68"/>
      <c r="E215" s="82"/>
      <c r="F215" s="153"/>
      <c r="G215" s="402"/>
      <c r="H215" s="27"/>
      <c r="I215" s="169"/>
      <c r="J215" s="28"/>
      <c r="K215" s="28"/>
      <c r="L215" s="28"/>
      <c r="M215" s="28"/>
      <c r="N215" s="28"/>
      <c r="O215" s="57"/>
    </row>
    <row r="216" spans="1:15" ht="12.7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437">
        <v>26</v>
      </c>
      <c r="B217" s="403" t="s">
        <v>63</v>
      </c>
      <c r="C217" s="394" t="s">
        <v>14</v>
      </c>
      <c r="D217" s="363">
        <v>3</v>
      </c>
      <c r="E217" s="396" t="s">
        <v>99</v>
      </c>
      <c r="F217" s="398" t="s">
        <v>14</v>
      </c>
      <c r="G217" s="400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 ht="12.75">
      <c r="A218" s="437"/>
      <c r="B218" s="404"/>
      <c r="C218" s="441"/>
      <c r="D218" s="364"/>
      <c r="E218" s="397"/>
      <c r="F218" s="399"/>
      <c r="G218" s="401"/>
      <c r="H218" s="27"/>
      <c r="I218" s="169"/>
      <c r="J218" s="28"/>
      <c r="K218" s="28"/>
      <c r="L218" s="28"/>
      <c r="M218" s="28"/>
      <c r="N218" s="28"/>
      <c r="O218" s="57"/>
    </row>
    <row r="219" spans="1:15" ht="12.75">
      <c r="A219" s="437"/>
      <c r="B219" s="404"/>
      <c r="C219" s="441"/>
      <c r="D219" s="364"/>
      <c r="E219" s="397"/>
      <c r="F219" s="399"/>
      <c r="G219" s="401"/>
      <c r="H219" s="27"/>
      <c r="I219" s="169"/>
      <c r="J219" s="57"/>
      <c r="K219" s="57"/>
      <c r="L219" s="57"/>
      <c r="M219" s="57"/>
      <c r="N219" s="57"/>
      <c r="O219" s="57"/>
    </row>
    <row r="220" spans="1:15" ht="12.75">
      <c r="A220" s="437"/>
      <c r="B220" s="404"/>
      <c r="C220" s="116"/>
      <c r="D220" s="68"/>
      <c r="E220" s="82"/>
      <c r="F220" s="153"/>
      <c r="G220" s="401"/>
      <c r="H220" s="27"/>
      <c r="I220" s="169"/>
      <c r="J220" s="57"/>
      <c r="K220" s="57"/>
      <c r="L220" s="57"/>
      <c r="M220" s="57"/>
      <c r="N220" s="57"/>
      <c r="O220" s="57"/>
    </row>
    <row r="221" spans="1:15" ht="12.75">
      <c r="A221" s="437"/>
      <c r="B221" s="404"/>
      <c r="C221" s="116"/>
      <c r="D221" s="68"/>
      <c r="E221" s="82"/>
      <c r="F221" s="153"/>
      <c r="G221" s="401"/>
      <c r="H221" s="27"/>
      <c r="I221" s="169"/>
      <c r="J221" s="57"/>
      <c r="K221" s="57"/>
      <c r="L221" s="57"/>
      <c r="M221" s="57"/>
      <c r="N221" s="57"/>
      <c r="O221" s="57"/>
    </row>
    <row r="222" spans="1:15" ht="12.75">
      <c r="A222" s="437"/>
      <c r="B222" s="404"/>
      <c r="C222" s="116"/>
      <c r="D222" s="68"/>
      <c r="E222" s="82"/>
      <c r="F222" s="153"/>
      <c r="G222" s="401"/>
      <c r="H222" s="27"/>
      <c r="I222" s="169"/>
      <c r="J222" s="57"/>
      <c r="K222" s="57"/>
      <c r="L222" s="57"/>
      <c r="M222" s="57"/>
      <c r="N222" s="57"/>
      <c r="O222" s="57"/>
    </row>
    <row r="223" spans="1:15" ht="12.75">
      <c r="A223" s="437"/>
      <c r="B223" s="124"/>
      <c r="C223" s="116"/>
      <c r="D223" s="68"/>
      <c r="E223" s="82"/>
      <c r="F223" s="153"/>
      <c r="G223" s="401"/>
      <c r="H223" s="27"/>
      <c r="I223" s="169"/>
      <c r="J223" s="57"/>
      <c r="K223" s="57"/>
      <c r="L223" s="57"/>
      <c r="M223" s="57"/>
      <c r="N223" s="57"/>
      <c r="O223" s="57"/>
    </row>
    <row r="224" spans="1:15" ht="12.7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5" ht="12.75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aca="true" t="shared" si="7" ref="J225:O225">J16+J29+J36+J42+J49+J57+J64+J72+J78+J90+J97+J108+J117+J126+J140+J160+J167+J174+J180+J186+J192+J198+J204+J210+J216+J224</f>
        <v>713616.5900000002</v>
      </c>
      <c r="K225" s="24">
        <f t="shared" si="7"/>
        <v>693336.1000000001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5" ht="12.75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 ht="12.75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 ht="12.75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 ht="12.75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 ht="12.75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5" ht="12.75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5" ht="12.75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5" ht="12.75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sheetProtection/>
  <mergeCells count="190">
    <mergeCell ref="E199:E203"/>
    <mergeCell ref="F199:F203"/>
    <mergeCell ref="C205:C207"/>
    <mergeCell ref="D205:D207"/>
    <mergeCell ref="A199:A203"/>
    <mergeCell ref="B199:B203"/>
    <mergeCell ref="C199:C203"/>
    <mergeCell ref="D199:D203"/>
    <mergeCell ref="G211:G215"/>
    <mergeCell ref="C217:C219"/>
    <mergeCell ref="A217:A223"/>
    <mergeCell ref="B217:B222"/>
    <mergeCell ref="D217:D219"/>
    <mergeCell ref="E217:E219"/>
    <mergeCell ref="F217:F219"/>
    <mergeCell ref="G205:G209"/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187:G191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175:G179"/>
    <mergeCell ref="A181:A183"/>
    <mergeCell ref="B181:B183"/>
    <mergeCell ref="C181:C183"/>
    <mergeCell ref="D181:D183"/>
    <mergeCell ref="E181:E183"/>
    <mergeCell ref="B175:B179"/>
    <mergeCell ref="C175:C179"/>
    <mergeCell ref="D175:D179"/>
    <mergeCell ref="E175:E179"/>
    <mergeCell ref="F175:F179"/>
    <mergeCell ref="C187:C189"/>
    <mergeCell ref="D187:D189"/>
    <mergeCell ref="E187:E189"/>
    <mergeCell ref="F187:F189"/>
    <mergeCell ref="F168:F173"/>
    <mergeCell ref="G168:G173"/>
    <mergeCell ref="A161:A164"/>
    <mergeCell ref="B161:B164"/>
    <mergeCell ref="G193:G197"/>
    <mergeCell ref="A187:A189"/>
    <mergeCell ref="B187:B189"/>
    <mergeCell ref="F181:F183"/>
    <mergeCell ref="G181:G185"/>
    <mergeCell ref="A175:A179"/>
    <mergeCell ref="A127:A139"/>
    <mergeCell ref="B127:B139"/>
    <mergeCell ref="C127:C139"/>
    <mergeCell ref="D127:D139"/>
    <mergeCell ref="E127:E139"/>
    <mergeCell ref="A168:A173"/>
    <mergeCell ref="B168:B173"/>
    <mergeCell ref="C168:C173"/>
    <mergeCell ref="D168:D173"/>
    <mergeCell ref="E168:E173"/>
    <mergeCell ref="A141:A158"/>
    <mergeCell ref="B141:B158"/>
    <mergeCell ref="C141:C158"/>
    <mergeCell ref="D141:D158"/>
    <mergeCell ref="E141:E158"/>
    <mergeCell ref="G161:G166"/>
    <mergeCell ref="F141:F158"/>
    <mergeCell ref="G141:G158"/>
    <mergeCell ref="F127:F139"/>
    <mergeCell ref="C161:C164"/>
    <mergeCell ref="D161:D164"/>
    <mergeCell ref="E161:E164"/>
    <mergeCell ref="F161:F164"/>
    <mergeCell ref="G127:G139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D118:D125"/>
    <mergeCell ref="E118:E125"/>
    <mergeCell ref="A98:A107"/>
    <mergeCell ref="B98:B107"/>
    <mergeCell ref="C98:C107"/>
    <mergeCell ref="D98:D107"/>
    <mergeCell ref="E98:E107"/>
    <mergeCell ref="F91:F93"/>
    <mergeCell ref="C109:C114"/>
    <mergeCell ref="D109:D114"/>
    <mergeCell ref="E109:E114"/>
    <mergeCell ref="F109:F114"/>
    <mergeCell ref="G91:G96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A91:A93"/>
    <mergeCell ref="F73:F77"/>
    <mergeCell ref="G58:G63"/>
    <mergeCell ref="C58:C63"/>
    <mergeCell ref="D58:D63"/>
    <mergeCell ref="E58:E63"/>
    <mergeCell ref="G79:G86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A58:A63"/>
    <mergeCell ref="B58:B63"/>
    <mergeCell ref="A73:A77"/>
    <mergeCell ref="B73:B77"/>
    <mergeCell ref="A65:A71"/>
    <mergeCell ref="B65:B71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43:A48"/>
    <mergeCell ref="B43:B48"/>
    <mergeCell ref="A50:A56"/>
    <mergeCell ref="B50:B56"/>
    <mergeCell ref="C50:C56"/>
    <mergeCell ref="D50:D56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B1:N1"/>
    <mergeCell ref="A4:A5"/>
    <mergeCell ref="B4:B5"/>
    <mergeCell ref="C4:C5"/>
    <mergeCell ref="F4:F5"/>
    <mergeCell ref="G4:G5"/>
    <mergeCell ref="H4:J4"/>
    <mergeCell ref="M4:M5"/>
    <mergeCell ref="C6:C15"/>
    <mergeCell ref="D6:D15"/>
    <mergeCell ref="E6:E15"/>
    <mergeCell ref="F6:F15"/>
    <mergeCell ref="G6:G15"/>
    <mergeCell ref="A6:A15"/>
    <mergeCell ref="B6:B15"/>
  </mergeCells>
  <printOptions/>
  <pageMargins left="0.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2"/>
  <sheetViews>
    <sheetView tabSelected="1" zoomScalePageLayoutView="0" workbookViewId="0" topLeftCell="A213">
      <selection activeCell="A247" sqref="A247:Y277"/>
    </sheetView>
  </sheetViews>
  <sheetFormatPr defaultColWidth="9.140625" defaultRowHeight="5.25" customHeight="1"/>
  <cols>
    <col min="1" max="1" width="3.140625" style="0" customWidth="1"/>
    <col min="2" max="2" width="13.7109375" style="225" customWidth="1"/>
    <col min="3" max="3" width="8.8515625" style="122" hidden="1" customWidth="1"/>
    <col min="4" max="4" width="4.8515625" style="0" hidden="1" customWidth="1"/>
    <col min="5" max="5" width="6.00390625" style="0" hidden="1" customWidth="1"/>
    <col min="6" max="6" width="8.7109375" style="0" hidden="1" customWidth="1"/>
    <col min="7" max="7" width="8.00390625" style="0" hidden="1" customWidth="1"/>
    <col min="8" max="8" width="11.7109375" style="225" customWidth="1"/>
    <col min="9" max="9" width="13.421875" style="101" customWidth="1"/>
    <col min="10" max="10" width="10.00390625" style="0" customWidth="1"/>
    <col min="11" max="11" width="12.140625" style="0" customWidth="1"/>
    <col min="12" max="12" width="12.57421875" style="225" hidden="1" customWidth="1"/>
    <col min="13" max="13" width="8.57421875" style="0" customWidth="1"/>
    <col min="14" max="14" width="8.8515625" style="0" customWidth="1"/>
    <col min="15" max="15" width="12.8515625" style="0" customWidth="1"/>
    <col min="16" max="16" width="10.421875" style="0" customWidth="1"/>
    <col min="17" max="21" width="0" style="0" hidden="1" customWidth="1"/>
    <col min="23" max="23" width="9.57421875" style="0" bestFit="1" customWidth="1"/>
  </cols>
  <sheetData>
    <row r="1" ht="12.75">
      <c r="B1" s="225" t="s">
        <v>233</v>
      </c>
    </row>
    <row r="2" ht="12.75"/>
    <row r="3" spans="1:16" ht="15">
      <c r="A3" s="6"/>
      <c r="B3" s="257" t="s">
        <v>284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8"/>
    </row>
    <row r="4" spans="1:16" ht="12.75">
      <c r="A4" s="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8"/>
    </row>
    <row r="5" spans="1:16" ht="12.75">
      <c r="A5" s="6"/>
      <c r="B5" s="7"/>
      <c r="C5" s="44"/>
      <c r="D5" s="49"/>
      <c r="E5" s="7"/>
      <c r="F5" s="44"/>
      <c r="G5" s="7"/>
      <c r="H5" s="7"/>
      <c r="I5" s="49"/>
      <c r="J5" s="7"/>
      <c r="K5" s="7"/>
      <c r="L5" s="7"/>
      <c r="M5" s="7"/>
      <c r="N5" s="7"/>
      <c r="O5" s="7"/>
      <c r="P5" s="8"/>
    </row>
    <row r="6" spans="1:16" ht="12.75">
      <c r="A6" s="376" t="s">
        <v>27</v>
      </c>
      <c r="B6" s="453" t="s">
        <v>0</v>
      </c>
      <c r="C6" s="378" t="s">
        <v>1</v>
      </c>
      <c r="D6" s="125" t="s">
        <v>2</v>
      </c>
      <c r="E6" s="158" t="s">
        <v>97</v>
      </c>
      <c r="F6" s="379" t="s">
        <v>3</v>
      </c>
      <c r="G6" s="369" t="s">
        <v>4</v>
      </c>
      <c r="H6" s="381" t="s">
        <v>5</v>
      </c>
      <c r="I6" s="381"/>
      <c r="J6" s="382"/>
      <c r="K6" s="89" t="s">
        <v>6</v>
      </c>
      <c r="L6" s="255" t="s">
        <v>239</v>
      </c>
      <c r="M6" s="91" t="s">
        <v>37</v>
      </c>
      <c r="N6" s="383" t="s">
        <v>7</v>
      </c>
      <c r="O6" s="224" t="s">
        <v>18</v>
      </c>
      <c r="P6" s="94" t="s">
        <v>64</v>
      </c>
    </row>
    <row r="7" spans="1:16" ht="12.75">
      <c r="A7" s="376"/>
      <c r="B7" s="453"/>
      <c r="C7" s="378"/>
      <c r="D7" s="160" t="s">
        <v>96</v>
      </c>
      <c r="E7" s="159" t="s">
        <v>8</v>
      </c>
      <c r="F7" s="379"/>
      <c r="G7" s="380"/>
      <c r="H7" s="254" t="s">
        <v>9</v>
      </c>
      <c r="I7" s="10" t="s">
        <v>10</v>
      </c>
      <c r="J7" s="86" t="s">
        <v>11</v>
      </c>
      <c r="K7" s="90" t="s">
        <v>12</v>
      </c>
      <c r="L7" s="256" t="s">
        <v>271</v>
      </c>
      <c r="M7" s="92" t="s">
        <v>38</v>
      </c>
      <c r="N7" s="383"/>
      <c r="O7" s="10" t="s">
        <v>17</v>
      </c>
      <c r="P7" s="95" t="s">
        <v>29</v>
      </c>
    </row>
    <row r="8" spans="1:20" ht="12.75" customHeight="1">
      <c r="A8" s="363">
        <v>1</v>
      </c>
      <c r="B8" s="451" t="s">
        <v>36</v>
      </c>
      <c r="C8" s="368" t="s">
        <v>14</v>
      </c>
      <c r="D8" s="369">
        <v>13</v>
      </c>
      <c r="E8" s="450" t="s">
        <v>98</v>
      </c>
      <c r="F8" s="374" t="s">
        <v>14</v>
      </c>
      <c r="G8" s="372" t="s">
        <v>79</v>
      </c>
      <c r="H8" s="325">
        <v>65748</v>
      </c>
      <c r="I8" s="320">
        <v>42846</v>
      </c>
      <c r="J8" s="317">
        <v>4481.18</v>
      </c>
      <c r="K8" s="317">
        <v>4481.18</v>
      </c>
      <c r="L8" s="317"/>
      <c r="M8" s="288"/>
      <c r="N8" s="288"/>
      <c r="O8" s="278">
        <f aca="true" t="shared" si="0" ref="O8:O23">J8-M8-N8</f>
        <v>4481.18</v>
      </c>
      <c r="P8" s="307"/>
      <c r="Q8" s="264" t="s">
        <v>248</v>
      </c>
      <c r="R8" s="264" t="s">
        <v>249</v>
      </c>
      <c r="S8" s="264" t="s">
        <v>242</v>
      </c>
      <c r="T8" s="265">
        <v>3386.07</v>
      </c>
    </row>
    <row r="9" spans="1:20" ht="12.75">
      <c r="A9" s="364"/>
      <c r="B9" s="452"/>
      <c r="C9" s="386"/>
      <c r="D9" s="370"/>
      <c r="E9" s="387"/>
      <c r="F9" s="388"/>
      <c r="G9" s="389"/>
      <c r="H9" s="325">
        <v>65746</v>
      </c>
      <c r="I9" s="320">
        <v>42845</v>
      </c>
      <c r="J9" s="318">
        <v>6655.81</v>
      </c>
      <c r="K9" s="318">
        <v>6655.81</v>
      </c>
      <c r="L9" s="319"/>
      <c r="M9" s="308"/>
      <c r="N9" s="308"/>
      <c r="O9" s="278">
        <f t="shared" si="0"/>
        <v>6655.81</v>
      </c>
      <c r="P9" s="308"/>
      <c r="Q9" s="306" t="s">
        <v>248</v>
      </c>
      <c r="R9" s="264" t="s">
        <v>250</v>
      </c>
      <c r="S9" s="264" t="s">
        <v>242</v>
      </c>
      <c r="T9" s="265">
        <v>6694.74</v>
      </c>
    </row>
    <row r="10" spans="1:20" ht="12.75">
      <c r="A10" s="364"/>
      <c r="B10" s="452"/>
      <c r="C10" s="386"/>
      <c r="D10" s="370"/>
      <c r="E10" s="387"/>
      <c r="F10" s="388"/>
      <c r="G10" s="389"/>
      <c r="H10" s="325">
        <v>65747</v>
      </c>
      <c r="I10" s="320">
        <v>42845</v>
      </c>
      <c r="J10" s="318">
        <v>17731.12</v>
      </c>
      <c r="K10" s="318">
        <v>17731.12</v>
      </c>
      <c r="L10" s="319"/>
      <c r="M10" s="308"/>
      <c r="N10" s="308"/>
      <c r="O10" s="278">
        <f t="shared" si="0"/>
        <v>17731.12</v>
      </c>
      <c r="P10" s="308"/>
      <c r="Q10" s="306" t="s">
        <v>248</v>
      </c>
      <c r="R10" s="264" t="s">
        <v>251</v>
      </c>
      <c r="S10" s="264" t="s">
        <v>242</v>
      </c>
      <c r="T10" s="265">
        <v>2063.57</v>
      </c>
    </row>
    <row r="11" spans="1:20" ht="12.75">
      <c r="A11" s="364"/>
      <c r="B11" s="452"/>
      <c r="C11" s="386"/>
      <c r="D11" s="370"/>
      <c r="E11" s="387"/>
      <c r="F11" s="388"/>
      <c r="G11" s="389"/>
      <c r="H11" s="325">
        <v>65745</v>
      </c>
      <c r="I11" s="320">
        <v>42845</v>
      </c>
      <c r="J11" s="319">
        <v>16.56</v>
      </c>
      <c r="K11" s="319">
        <v>16.56</v>
      </c>
      <c r="L11" s="319"/>
      <c r="M11" s="308"/>
      <c r="N11" s="308"/>
      <c r="O11" s="278">
        <f t="shared" si="0"/>
        <v>16.56</v>
      </c>
      <c r="P11" s="308"/>
      <c r="Q11" s="306" t="s">
        <v>248</v>
      </c>
      <c r="R11" s="264" t="s">
        <v>252</v>
      </c>
      <c r="S11" s="264" t="s">
        <v>242</v>
      </c>
      <c r="T11" s="265">
        <v>1072.81</v>
      </c>
    </row>
    <row r="12" spans="1:20" ht="12.75">
      <c r="A12" s="364"/>
      <c r="B12" s="452"/>
      <c r="C12" s="386"/>
      <c r="D12" s="370"/>
      <c r="E12" s="387"/>
      <c r="F12" s="388"/>
      <c r="G12" s="389"/>
      <c r="H12" s="318">
        <v>65138</v>
      </c>
      <c r="I12" s="320">
        <v>42825</v>
      </c>
      <c r="J12" s="318">
        <v>10431.86</v>
      </c>
      <c r="K12" s="318">
        <v>10431.86</v>
      </c>
      <c r="L12" s="319"/>
      <c r="M12" s="308"/>
      <c r="N12" s="308"/>
      <c r="O12" s="278">
        <f t="shared" si="0"/>
        <v>10431.86</v>
      </c>
      <c r="P12" s="308"/>
      <c r="Q12" s="306" t="s">
        <v>248</v>
      </c>
      <c r="R12" s="264" t="s">
        <v>253</v>
      </c>
      <c r="S12" s="264" t="s">
        <v>242</v>
      </c>
      <c r="T12" s="265">
        <v>253.7</v>
      </c>
    </row>
    <row r="13" spans="1:16" ht="12.75">
      <c r="A13" s="364"/>
      <c r="B13" s="452"/>
      <c r="C13" s="386"/>
      <c r="D13" s="370"/>
      <c r="E13" s="387"/>
      <c r="F13" s="388"/>
      <c r="G13" s="389"/>
      <c r="H13" s="318">
        <v>65134</v>
      </c>
      <c r="I13" s="320">
        <v>42825</v>
      </c>
      <c r="J13" s="318">
        <v>3075.42</v>
      </c>
      <c r="K13" s="318">
        <v>3075.42</v>
      </c>
      <c r="L13" s="319"/>
      <c r="M13" s="308"/>
      <c r="N13" s="308"/>
      <c r="O13" s="278">
        <f t="shared" si="0"/>
        <v>3075.42</v>
      </c>
      <c r="P13" s="308"/>
    </row>
    <row r="14" spans="1:16" ht="12.75">
      <c r="A14" s="364"/>
      <c r="B14" s="452"/>
      <c r="C14" s="386"/>
      <c r="D14" s="370"/>
      <c r="E14" s="387"/>
      <c r="F14" s="388"/>
      <c r="G14" s="389"/>
      <c r="H14" s="318">
        <v>65137</v>
      </c>
      <c r="I14" s="320">
        <v>42825</v>
      </c>
      <c r="J14" s="319">
        <v>1104.44</v>
      </c>
      <c r="K14" s="319">
        <v>1104.44</v>
      </c>
      <c r="L14" s="319"/>
      <c r="M14" s="308"/>
      <c r="N14" s="308"/>
      <c r="O14" s="278">
        <f t="shared" si="0"/>
        <v>1104.44</v>
      </c>
      <c r="P14" s="308"/>
    </row>
    <row r="15" spans="1:16" ht="12.75">
      <c r="A15" s="364"/>
      <c r="B15" s="452"/>
      <c r="C15" s="386"/>
      <c r="D15" s="370"/>
      <c r="E15" s="387"/>
      <c r="F15" s="388"/>
      <c r="G15" s="389"/>
      <c r="H15" s="318">
        <v>65136</v>
      </c>
      <c r="I15" s="320">
        <v>42825</v>
      </c>
      <c r="J15" s="318">
        <v>1477.57</v>
      </c>
      <c r="K15" s="318">
        <v>1477.57</v>
      </c>
      <c r="L15" s="319"/>
      <c r="M15" s="308"/>
      <c r="N15" s="308"/>
      <c r="O15" s="278">
        <f t="shared" si="0"/>
        <v>1477.57</v>
      </c>
      <c r="P15" s="308"/>
    </row>
    <row r="16" spans="1:16" ht="12.75">
      <c r="A16" s="364"/>
      <c r="B16" s="452"/>
      <c r="C16" s="386"/>
      <c r="D16" s="370"/>
      <c r="E16" s="387"/>
      <c r="F16" s="388"/>
      <c r="G16" s="389"/>
      <c r="H16" s="318">
        <v>65135</v>
      </c>
      <c r="I16" s="320">
        <v>42825</v>
      </c>
      <c r="J16" s="318">
        <v>16756.95</v>
      </c>
      <c r="K16" s="318">
        <v>16756.95</v>
      </c>
      <c r="L16" s="319"/>
      <c r="M16" s="308"/>
      <c r="N16" s="308"/>
      <c r="O16" s="278">
        <f t="shared" si="0"/>
        <v>16756.95</v>
      </c>
      <c r="P16" s="308"/>
    </row>
    <row r="17" spans="1:16" ht="12.75">
      <c r="A17" s="364"/>
      <c r="B17" s="452"/>
      <c r="C17" s="386"/>
      <c r="D17" s="370"/>
      <c r="E17" s="387"/>
      <c r="F17" s="388"/>
      <c r="G17" s="389"/>
      <c r="H17" s="318">
        <v>65790</v>
      </c>
      <c r="I17" s="320">
        <v>42851</v>
      </c>
      <c r="J17" s="318">
        <v>2983.23</v>
      </c>
      <c r="K17" s="318">
        <v>2983.23</v>
      </c>
      <c r="L17" s="319"/>
      <c r="M17" s="308"/>
      <c r="N17" s="308"/>
      <c r="O17" s="278">
        <f t="shared" si="0"/>
        <v>2983.23</v>
      </c>
      <c r="P17" s="308"/>
    </row>
    <row r="18" spans="1:16" ht="12.75">
      <c r="A18" s="364"/>
      <c r="B18" s="452"/>
      <c r="C18" s="386"/>
      <c r="D18" s="370"/>
      <c r="E18" s="387"/>
      <c r="F18" s="388"/>
      <c r="G18" s="389"/>
      <c r="H18" s="318">
        <v>65791</v>
      </c>
      <c r="I18" s="320">
        <v>42851</v>
      </c>
      <c r="J18" s="318">
        <v>16210.63</v>
      </c>
      <c r="K18" s="318">
        <v>16210.63</v>
      </c>
      <c r="L18" s="319"/>
      <c r="M18" s="308"/>
      <c r="N18" s="308"/>
      <c r="O18" s="278">
        <f t="shared" si="0"/>
        <v>16210.63</v>
      </c>
      <c r="P18" s="308"/>
    </row>
    <row r="19" spans="1:16" ht="12.75">
      <c r="A19" s="364"/>
      <c r="B19" s="452"/>
      <c r="C19" s="386"/>
      <c r="D19" s="370"/>
      <c r="E19" s="387"/>
      <c r="F19" s="388"/>
      <c r="G19" s="389"/>
      <c r="H19" s="318">
        <v>65298</v>
      </c>
      <c r="I19" s="320">
        <v>42853</v>
      </c>
      <c r="J19" s="318">
        <v>861.72</v>
      </c>
      <c r="K19" s="318">
        <v>861.72</v>
      </c>
      <c r="L19" s="319"/>
      <c r="M19" s="308"/>
      <c r="N19" s="308"/>
      <c r="O19" s="278">
        <v>0</v>
      </c>
      <c r="P19" s="318">
        <v>861.72</v>
      </c>
    </row>
    <row r="20" spans="1:16" ht="12.75">
      <c r="A20" s="364"/>
      <c r="B20" s="452"/>
      <c r="C20" s="386"/>
      <c r="D20" s="370"/>
      <c r="E20" s="387"/>
      <c r="F20" s="388"/>
      <c r="G20" s="389"/>
      <c r="H20" s="318">
        <v>65270</v>
      </c>
      <c r="I20" s="320">
        <v>42853</v>
      </c>
      <c r="J20" s="318">
        <v>3300.21</v>
      </c>
      <c r="K20" s="318">
        <v>3300.21</v>
      </c>
      <c r="L20" s="319"/>
      <c r="M20" s="308"/>
      <c r="N20" s="308"/>
      <c r="O20" s="278">
        <v>0</v>
      </c>
      <c r="P20" s="318">
        <v>3300.21</v>
      </c>
    </row>
    <row r="21" spans="1:16" ht="12.75">
      <c r="A21" s="364"/>
      <c r="B21" s="452"/>
      <c r="C21" s="386"/>
      <c r="D21" s="370"/>
      <c r="E21" s="387"/>
      <c r="F21" s="388"/>
      <c r="G21" s="389"/>
      <c r="H21" s="318">
        <v>65271</v>
      </c>
      <c r="I21" s="320">
        <v>42853</v>
      </c>
      <c r="J21" s="318">
        <v>15384.61</v>
      </c>
      <c r="K21" s="318">
        <v>15384.61</v>
      </c>
      <c r="L21" s="319"/>
      <c r="M21" s="308"/>
      <c r="N21" s="308"/>
      <c r="O21" s="278">
        <v>0</v>
      </c>
      <c r="P21" s="318">
        <v>15384.61</v>
      </c>
    </row>
    <row r="22" spans="1:16" ht="12.75">
      <c r="A22" s="364"/>
      <c r="B22" s="452"/>
      <c r="C22" s="386"/>
      <c r="D22" s="370"/>
      <c r="E22" s="387"/>
      <c r="F22" s="388"/>
      <c r="G22" s="389"/>
      <c r="H22" s="318"/>
      <c r="I22" s="321"/>
      <c r="J22" s="318"/>
      <c r="K22" s="318"/>
      <c r="L22" s="319"/>
      <c r="M22" s="308"/>
      <c r="N22" s="308"/>
      <c r="O22" s="278">
        <f t="shared" si="0"/>
        <v>0</v>
      </c>
      <c r="P22" s="308"/>
    </row>
    <row r="23" spans="1:16" ht="12.75">
      <c r="A23" s="364"/>
      <c r="B23" s="452"/>
      <c r="C23" s="386"/>
      <c r="D23" s="370"/>
      <c r="E23" s="387"/>
      <c r="F23" s="388"/>
      <c r="G23" s="389"/>
      <c r="H23" s="318"/>
      <c r="I23" s="321"/>
      <c r="J23" s="318"/>
      <c r="K23" s="318"/>
      <c r="L23" s="319"/>
      <c r="M23" s="308"/>
      <c r="N23" s="308"/>
      <c r="O23" s="278">
        <f t="shared" si="0"/>
        <v>0</v>
      </c>
      <c r="P23" s="308"/>
    </row>
    <row r="24" spans="1:16" ht="12.75">
      <c r="A24" s="58"/>
      <c r="B24" s="14" t="s">
        <v>13</v>
      </c>
      <c r="C24" s="107"/>
      <c r="D24" s="9"/>
      <c r="E24" s="16"/>
      <c r="F24" s="151"/>
      <c r="G24" s="15"/>
      <c r="H24" s="322"/>
      <c r="I24" s="323"/>
      <c r="J24" s="324">
        <f aca="true" t="shared" si="1" ref="J24:P24">SUM(J8:J23)</f>
        <v>100471.31000000001</v>
      </c>
      <c r="K24" s="324">
        <f t="shared" si="1"/>
        <v>100471.31000000001</v>
      </c>
      <c r="L24" s="324">
        <f t="shared" si="1"/>
        <v>0</v>
      </c>
      <c r="M24" s="280">
        <f t="shared" si="1"/>
        <v>0</v>
      </c>
      <c r="N24" s="280">
        <f t="shared" si="1"/>
        <v>0</v>
      </c>
      <c r="O24" s="280">
        <f t="shared" si="1"/>
        <v>80924.77</v>
      </c>
      <c r="P24" s="280">
        <f t="shared" si="1"/>
        <v>19546.54</v>
      </c>
    </row>
    <row r="25" spans="1:20" ht="12.75">
      <c r="A25" s="363">
        <v>2</v>
      </c>
      <c r="B25" s="461" t="s">
        <v>83</v>
      </c>
      <c r="C25" s="367" t="s">
        <v>86</v>
      </c>
      <c r="D25" s="369">
        <v>17</v>
      </c>
      <c r="E25" s="371" t="s">
        <v>98</v>
      </c>
      <c r="F25" s="373" t="s">
        <v>86</v>
      </c>
      <c r="G25" s="384" t="s">
        <v>39</v>
      </c>
      <c r="H25" s="325">
        <v>1200264</v>
      </c>
      <c r="I25" s="329">
        <v>42853</v>
      </c>
      <c r="J25" s="325">
        <v>2359.02</v>
      </c>
      <c r="K25" s="325">
        <v>2359.02</v>
      </c>
      <c r="L25" s="325"/>
      <c r="M25" s="288"/>
      <c r="N25" s="288"/>
      <c r="O25" s="278">
        <f aca="true" t="shared" si="2" ref="O25:O41">J25-M25-N25</f>
        <v>2359.02</v>
      </c>
      <c r="P25" s="288"/>
      <c r="Q25" s="264" t="s">
        <v>266</v>
      </c>
      <c r="R25" s="264" t="s">
        <v>267</v>
      </c>
      <c r="S25" s="264" t="s">
        <v>242</v>
      </c>
      <c r="T25" s="266">
        <v>22347.09</v>
      </c>
    </row>
    <row r="26" spans="1:20" ht="12.75">
      <c r="A26" s="364"/>
      <c r="B26" s="462"/>
      <c r="C26" s="367"/>
      <c r="D26" s="370"/>
      <c r="E26" s="371"/>
      <c r="F26" s="373"/>
      <c r="G26" s="384"/>
      <c r="H26" s="318">
        <v>2400207</v>
      </c>
      <c r="I26" s="329" t="s">
        <v>282</v>
      </c>
      <c r="J26" s="318">
        <v>28837.27</v>
      </c>
      <c r="K26" s="318">
        <v>28837.27</v>
      </c>
      <c r="L26" s="318"/>
      <c r="M26" s="308"/>
      <c r="N26" s="308"/>
      <c r="O26" s="278">
        <f t="shared" si="2"/>
        <v>28837.27</v>
      </c>
      <c r="P26" s="308"/>
      <c r="Q26" s="306" t="s">
        <v>266</v>
      </c>
      <c r="R26" s="264" t="s">
        <v>268</v>
      </c>
      <c r="S26" s="264" t="s">
        <v>242</v>
      </c>
      <c r="T26" s="266">
        <v>25184.66</v>
      </c>
    </row>
    <row r="27" spans="1:20" ht="12.75">
      <c r="A27" s="364"/>
      <c r="B27" s="462"/>
      <c r="C27" s="367"/>
      <c r="D27" s="370"/>
      <c r="E27" s="371"/>
      <c r="F27" s="373"/>
      <c r="G27" s="384"/>
      <c r="H27" s="318">
        <v>2400208</v>
      </c>
      <c r="I27" s="329" t="s">
        <v>282</v>
      </c>
      <c r="J27" s="319">
        <v>19857</v>
      </c>
      <c r="K27" s="319">
        <v>19857</v>
      </c>
      <c r="L27" s="318"/>
      <c r="M27" s="308"/>
      <c r="N27" s="308"/>
      <c r="O27" s="278">
        <f t="shared" si="2"/>
        <v>19857</v>
      </c>
      <c r="P27" s="308"/>
      <c r="Q27" s="223"/>
      <c r="R27" s="223"/>
      <c r="S27" s="223"/>
      <c r="T27" s="273"/>
    </row>
    <row r="28" spans="1:17" ht="12.75">
      <c r="A28" s="364"/>
      <c r="B28" s="462"/>
      <c r="C28" s="367"/>
      <c r="D28" s="370"/>
      <c r="E28" s="371"/>
      <c r="F28" s="373"/>
      <c r="G28" s="384"/>
      <c r="H28" s="318">
        <v>2400220</v>
      </c>
      <c r="I28" s="329" t="s">
        <v>282</v>
      </c>
      <c r="J28" s="319">
        <v>252.6</v>
      </c>
      <c r="K28" s="319">
        <v>252.6</v>
      </c>
      <c r="L28" s="318"/>
      <c r="M28" s="308"/>
      <c r="N28" s="308"/>
      <c r="O28" s="278">
        <f t="shared" si="2"/>
        <v>252.6</v>
      </c>
      <c r="P28" s="308"/>
      <c r="Q28" s="225" t="s">
        <v>269</v>
      </c>
    </row>
    <row r="29" spans="1:17" ht="12.75">
      <c r="A29" s="364"/>
      <c r="B29" s="462"/>
      <c r="C29" s="367"/>
      <c r="D29" s="370"/>
      <c r="E29" s="371"/>
      <c r="F29" s="373"/>
      <c r="G29" s="384"/>
      <c r="H29" s="318">
        <v>2400218</v>
      </c>
      <c r="I29" s="329" t="s">
        <v>282</v>
      </c>
      <c r="J29" s="319">
        <v>189.25</v>
      </c>
      <c r="K29" s="319">
        <v>189.25</v>
      </c>
      <c r="L29" s="318"/>
      <c r="M29" s="308"/>
      <c r="N29" s="308"/>
      <c r="O29" s="278">
        <f t="shared" si="2"/>
        <v>189.25</v>
      </c>
      <c r="P29" s="308"/>
      <c r="Q29" s="225" t="s">
        <v>269</v>
      </c>
    </row>
    <row r="30" spans="1:22" ht="12.75">
      <c r="A30" s="364"/>
      <c r="B30" s="462"/>
      <c r="C30" s="367"/>
      <c r="D30" s="370"/>
      <c r="E30" s="371"/>
      <c r="F30" s="373"/>
      <c r="G30" s="384"/>
      <c r="H30" s="318">
        <v>2400219</v>
      </c>
      <c r="I30" s="329" t="s">
        <v>282</v>
      </c>
      <c r="J30" s="319">
        <v>189.25</v>
      </c>
      <c r="K30" s="319">
        <v>189.25</v>
      </c>
      <c r="L30" s="318"/>
      <c r="M30" s="308"/>
      <c r="N30" s="308"/>
      <c r="O30" s="278">
        <f>J30-M30-N30</f>
        <v>189.25</v>
      </c>
      <c r="P30" s="308"/>
      <c r="V30" s="225"/>
    </row>
    <row r="31" spans="1:16" ht="12.75">
      <c r="A31" s="364"/>
      <c r="B31" s="462"/>
      <c r="C31" s="367"/>
      <c r="D31" s="370"/>
      <c r="E31" s="371"/>
      <c r="F31" s="373"/>
      <c r="G31" s="384"/>
      <c r="H31" s="318">
        <v>2400217</v>
      </c>
      <c r="I31" s="329" t="s">
        <v>282</v>
      </c>
      <c r="J31" s="319">
        <v>126.17</v>
      </c>
      <c r="K31" s="319">
        <v>126.17</v>
      </c>
      <c r="L31" s="318"/>
      <c r="M31" s="308"/>
      <c r="N31" s="308"/>
      <c r="O31" s="278">
        <f t="shared" si="2"/>
        <v>126.17</v>
      </c>
      <c r="P31" s="308"/>
    </row>
    <row r="32" spans="1:16" ht="12.75">
      <c r="A32" s="364"/>
      <c r="B32" s="462"/>
      <c r="C32" s="367"/>
      <c r="D32" s="370"/>
      <c r="E32" s="371"/>
      <c r="F32" s="373"/>
      <c r="G32" s="384"/>
      <c r="H32" s="318">
        <v>2400210</v>
      </c>
      <c r="I32" s="329" t="s">
        <v>282</v>
      </c>
      <c r="J32" s="319">
        <v>4516.97</v>
      </c>
      <c r="K32" s="319">
        <v>4516.97</v>
      </c>
      <c r="L32" s="318"/>
      <c r="M32" s="308"/>
      <c r="N32" s="308"/>
      <c r="O32" s="278">
        <f t="shared" si="2"/>
        <v>4516.97</v>
      </c>
      <c r="P32" s="308"/>
    </row>
    <row r="33" spans="1:16" ht="12.75">
      <c r="A33" s="364"/>
      <c r="B33" s="462"/>
      <c r="C33" s="367"/>
      <c r="D33" s="364"/>
      <c r="E33" s="371"/>
      <c r="F33" s="373"/>
      <c r="G33" s="384"/>
      <c r="H33" s="318">
        <v>2400211</v>
      </c>
      <c r="I33" s="329" t="s">
        <v>282</v>
      </c>
      <c r="J33" s="319">
        <v>4516.97</v>
      </c>
      <c r="K33" s="319">
        <v>4516.97</v>
      </c>
      <c r="L33" s="318"/>
      <c r="M33" s="308"/>
      <c r="N33" s="308"/>
      <c r="O33" s="278">
        <f>J33-M33-N33</f>
        <v>4516.97</v>
      </c>
      <c r="P33" s="308"/>
    </row>
    <row r="34" spans="1:16" ht="12.75">
      <c r="A34" s="364"/>
      <c r="B34" s="462"/>
      <c r="C34" s="367"/>
      <c r="D34" s="364"/>
      <c r="E34" s="371"/>
      <c r="F34" s="373"/>
      <c r="G34" s="384"/>
      <c r="H34" s="318">
        <v>2400212</v>
      </c>
      <c r="I34" s="329" t="s">
        <v>282</v>
      </c>
      <c r="J34" s="319">
        <v>900</v>
      </c>
      <c r="K34" s="319">
        <v>900</v>
      </c>
      <c r="L34" s="318"/>
      <c r="M34" s="308"/>
      <c r="N34" s="308"/>
      <c r="O34" s="278">
        <f t="shared" si="2"/>
        <v>900</v>
      </c>
      <c r="P34" s="308"/>
    </row>
    <row r="35" spans="1:16" ht="12.75">
      <c r="A35" s="364"/>
      <c r="B35" s="462"/>
      <c r="C35" s="367"/>
      <c r="D35" s="364"/>
      <c r="E35" s="371"/>
      <c r="F35" s="373"/>
      <c r="G35" s="384"/>
      <c r="H35" s="318">
        <v>2400216</v>
      </c>
      <c r="I35" s="329" t="s">
        <v>282</v>
      </c>
      <c r="J35" s="319">
        <v>170.33</v>
      </c>
      <c r="K35" s="319">
        <v>170.33</v>
      </c>
      <c r="L35" s="318"/>
      <c r="M35" s="308"/>
      <c r="N35" s="308"/>
      <c r="O35" s="278">
        <f t="shared" si="2"/>
        <v>170.33</v>
      </c>
      <c r="P35" s="308"/>
    </row>
    <row r="36" spans="1:16" ht="12.75">
      <c r="A36" s="364"/>
      <c r="B36" s="462"/>
      <c r="C36" s="367"/>
      <c r="D36" s="364"/>
      <c r="E36" s="371"/>
      <c r="F36" s="373"/>
      <c r="G36" s="384"/>
      <c r="H36" s="318">
        <v>2400215</v>
      </c>
      <c r="I36" s="329" t="s">
        <v>282</v>
      </c>
      <c r="J36" s="319">
        <v>113.55</v>
      </c>
      <c r="K36" s="319">
        <v>113.55</v>
      </c>
      <c r="L36" s="318"/>
      <c r="M36" s="308"/>
      <c r="N36" s="308"/>
      <c r="O36" s="278">
        <f t="shared" si="2"/>
        <v>113.55</v>
      </c>
      <c r="P36" s="308"/>
    </row>
    <row r="37" spans="1:16" ht="12.75">
      <c r="A37" s="364"/>
      <c r="B37" s="462"/>
      <c r="C37" s="367"/>
      <c r="D37" s="364"/>
      <c r="E37" s="371"/>
      <c r="F37" s="373"/>
      <c r="G37" s="384"/>
      <c r="H37" s="318">
        <v>2400214</v>
      </c>
      <c r="I37" s="329" t="s">
        <v>282</v>
      </c>
      <c r="J37" s="319">
        <v>969.1</v>
      </c>
      <c r="K37" s="319">
        <v>969.1</v>
      </c>
      <c r="L37" s="318"/>
      <c r="M37" s="308"/>
      <c r="N37" s="308"/>
      <c r="O37" s="278">
        <f t="shared" si="2"/>
        <v>969.1</v>
      </c>
      <c r="P37" s="308"/>
    </row>
    <row r="38" spans="1:16" ht="12.75">
      <c r="A38" s="364"/>
      <c r="B38" s="462"/>
      <c r="C38" s="367"/>
      <c r="D38" s="364"/>
      <c r="E38" s="371"/>
      <c r="F38" s="373"/>
      <c r="G38" s="384"/>
      <c r="H38" s="318">
        <v>2400213</v>
      </c>
      <c r="I38" s="329" t="s">
        <v>282</v>
      </c>
      <c r="J38" s="319">
        <v>3217.25</v>
      </c>
      <c r="K38" s="319">
        <v>3217.25</v>
      </c>
      <c r="L38" s="318"/>
      <c r="M38" s="308"/>
      <c r="N38" s="308"/>
      <c r="O38" s="278">
        <f t="shared" si="2"/>
        <v>3217.25</v>
      </c>
      <c r="P38" s="308"/>
    </row>
    <row r="39" spans="1:16" ht="12.75">
      <c r="A39" s="364"/>
      <c r="B39" s="462"/>
      <c r="C39" s="367"/>
      <c r="D39" s="364"/>
      <c r="E39" s="371"/>
      <c r="F39" s="373"/>
      <c r="G39" s="384"/>
      <c r="H39" s="318">
        <v>2400209</v>
      </c>
      <c r="I39" s="329" t="s">
        <v>282</v>
      </c>
      <c r="J39" s="319">
        <v>30007.74</v>
      </c>
      <c r="K39" s="319">
        <v>30007.74</v>
      </c>
      <c r="L39" s="318"/>
      <c r="M39" s="308"/>
      <c r="N39" s="308"/>
      <c r="O39" s="278">
        <v>6123.9</v>
      </c>
      <c r="P39" s="319">
        <v>23883.84</v>
      </c>
    </row>
    <row r="40" spans="1:16" ht="12.75">
      <c r="A40" s="364"/>
      <c r="B40" s="462"/>
      <c r="C40" s="367"/>
      <c r="D40" s="364"/>
      <c r="E40" s="371"/>
      <c r="F40" s="373"/>
      <c r="G40" s="384"/>
      <c r="H40" s="318">
        <v>2400221</v>
      </c>
      <c r="I40" s="329" t="s">
        <v>282</v>
      </c>
      <c r="J40" s="319">
        <v>210</v>
      </c>
      <c r="K40" s="319">
        <v>210</v>
      </c>
      <c r="L40" s="318"/>
      <c r="M40" s="308"/>
      <c r="N40" s="308"/>
      <c r="O40" s="278">
        <f t="shared" si="2"/>
        <v>210</v>
      </c>
      <c r="P40" s="308"/>
    </row>
    <row r="41" spans="1:16" ht="12.75">
      <c r="A41" s="364"/>
      <c r="B41" s="462"/>
      <c r="C41" s="367"/>
      <c r="D41" s="364"/>
      <c r="E41" s="371"/>
      <c r="F41" s="373"/>
      <c r="G41" s="384"/>
      <c r="H41" s="318">
        <v>2400196</v>
      </c>
      <c r="I41" s="329">
        <v>42825</v>
      </c>
      <c r="J41" s="319">
        <v>21205.15</v>
      </c>
      <c r="K41" s="319">
        <v>21205.15</v>
      </c>
      <c r="L41" s="318"/>
      <c r="M41" s="361">
        <v>13907.32</v>
      </c>
      <c r="N41" s="225"/>
      <c r="O41" s="278">
        <f t="shared" si="2"/>
        <v>7297.830000000002</v>
      </c>
      <c r="P41" s="308"/>
    </row>
    <row r="42" spans="1:16" ht="12.75">
      <c r="A42" s="364"/>
      <c r="B42" s="462"/>
      <c r="C42" s="367"/>
      <c r="D42" s="364"/>
      <c r="E42" s="371"/>
      <c r="F42" s="373"/>
      <c r="G42" s="384"/>
      <c r="H42" s="318"/>
      <c r="I42" s="329"/>
      <c r="J42" s="319"/>
      <c r="K42" s="319"/>
      <c r="L42" s="318"/>
      <c r="M42" s="308"/>
      <c r="N42" s="308"/>
      <c r="O42" s="278"/>
      <c r="P42" s="308"/>
    </row>
    <row r="43" spans="1:16" ht="12.75">
      <c r="A43" s="58"/>
      <c r="B43" s="108" t="s">
        <v>13</v>
      </c>
      <c r="C43" s="132"/>
      <c r="D43" s="17"/>
      <c r="E43" s="126"/>
      <c r="F43" s="139"/>
      <c r="G43" s="126"/>
      <c r="H43" s="326"/>
      <c r="I43" s="327"/>
      <c r="J43" s="328">
        <f aca="true" t="shared" si="3" ref="J43:P43">SUM(J25:J42)</f>
        <v>117637.62000000002</v>
      </c>
      <c r="K43" s="328">
        <f t="shared" si="3"/>
        <v>117637.62000000002</v>
      </c>
      <c r="L43" s="328">
        <f t="shared" si="3"/>
        <v>0</v>
      </c>
      <c r="M43" s="24">
        <f t="shared" si="3"/>
        <v>13907.32</v>
      </c>
      <c r="N43" s="24">
        <f t="shared" si="3"/>
        <v>0</v>
      </c>
      <c r="O43" s="24">
        <f t="shared" si="3"/>
        <v>79846.46</v>
      </c>
      <c r="P43" s="24">
        <f t="shared" si="3"/>
        <v>23883.84</v>
      </c>
    </row>
    <row r="44" spans="1:20" ht="12.75">
      <c r="A44" s="444">
        <v>3</v>
      </c>
      <c r="B44" s="446" t="s">
        <v>30</v>
      </c>
      <c r="C44" s="405" t="s">
        <v>44</v>
      </c>
      <c r="D44" s="363">
        <v>214</v>
      </c>
      <c r="E44" s="400" t="s">
        <v>99</v>
      </c>
      <c r="F44" s="400" t="s">
        <v>44</v>
      </c>
      <c r="G44" s="390" t="s">
        <v>40</v>
      </c>
      <c r="H44" s="318"/>
      <c r="I44" s="329"/>
      <c r="J44" s="318"/>
      <c r="K44" s="318"/>
      <c r="L44" s="318"/>
      <c r="M44" s="308"/>
      <c r="N44" s="308"/>
      <c r="O44" s="278"/>
      <c r="P44" s="308"/>
      <c r="Q44" s="306" t="s">
        <v>254</v>
      </c>
      <c r="R44" s="264" t="s">
        <v>255</v>
      </c>
      <c r="S44" s="264" t="s">
        <v>242</v>
      </c>
      <c r="T44" s="266">
        <v>5413.54</v>
      </c>
    </row>
    <row r="45" spans="1:16" ht="12.75">
      <c r="A45" s="445"/>
      <c r="B45" s="447"/>
      <c r="C45" s="406"/>
      <c r="D45" s="364"/>
      <c r="E45" s="401"/>
      <c r="F45" s="401"/>
      <c r="G45" s="391"/>
      <c r="H45" s="318">
        <v>320170400</v>
      </c>
      <c r="I45" s="329">
        <v>42853</v>
      </c>
      <c r="J45" s="319">
        <v>1056.4</v>
      </c>
      <c r="K45" s="319">
        <v>1056.4</v>
      </c>
      <c r="L45" s="318"/>
      <c r="M45" s="308"/>
      <c r="N45" s="308"/>
      <c r="O45" s="278">
        <f aca="true" t="shared" si="4" ref="O45:O84">J45-M45-N45</f>
        <v>1056.4</v>
      </c>
      <c r="P45" s="308"/>
    </row>
    <row r="46" spans="1:16" ht="12.75">
      <c r="A46" s="445"/>
      <c r="B46" s="447"/>
      <c r="C46" s="406"/>
      <c r="D46" s="364"/>
      <c r="E46" s="401"/>
      <c r="F46" s="401"/>
      <c r="G46" s="391"/>
      <c r="H46" s="318">
        <v>320170397</v>
      </c>
      <c r="I46" s="329">
        <v>42853</v>
      </c>
      <c r="J46" s="318">
        <v>22230.93</v>
      </c>
      <c r="K46" s="318">
        <v>22230.93</v>
      </c>
      <c r="L46" s="318"/>
      <c r="M46" s="308"/>
      <c r="N46" s="308"/>
      <c r="O46" s="278">
        <v>0</v>
      </c>
      <c r="P46" s="318">
        <v>22230.93</v>
      </c>
    </row>
    <row r="47" spans="1:16" ht="12.75">
      <c r="A47" s="445"/>
      <c r="B47" s="447"/>
      <c r="C47" s="406"/>
      <c r="D47" s="364"/>
      <c r="E47" s="401"/>
      <c r="F47" s="401"/>
      <c r="G47" s="391"/>
      <c r="H47" s="318">
        <v>320170451</v>
      </c>
      <c r="I47" s="329">
        <v>42853</v>
      </c>
      <c r="J47" s="318">
        <v>2208.88</v>
      </c>
      <c r="K47" s="318">
        <v>2208.88</v>
      </c>
      <c r="L47" s="318"/>
      <c r="M47" s="308"/>
      <c r="N47" s="308"/>
      <c r="O47" s="278">
        <v>0</v>
      </c>
      <c r="P47" s="318">
        <v>2208.88</v>
      </c>
    </row>
    <row r="48" spans="1:16" ht="12.75">
      <c r="A48" s="445"/>
      <c r="B48" s="447"/>
      <c r="C48" s="406"/>
      <c r="D48" s="364"/>
      <c r="E48" s="401"/>
      <c r="F48" s="401"/>
      <c r="G48" s="391"/>
      <c r="H48" s="332"/>
      <c r="I48" s="333"/>
      <c r="J48" s="334"/>
      <c r="K48" s="334"/>
      <c r="L48" s="334"/>
      <c r="M48" s="283"/>
      <c r="N48" s="283"/>
      <c r="O48" s="278">
        <f t="shared" si="4"/>
        <v>0</v>
      </c>
      <c r="P48" s="284"/>
    </row>
    <row r="49" spans="1:16" ht="12.75">
      <c r="A49" s="202"/>
      <c r="B49" s="243" t="s">
        <v>13</v>
      </c>
      <c r="C49" s="117"/>
      <c r="D49" s="56"/>
      <c r="E49" s="55"/>
      <c r="F49" s="138"/>
      <c r="G49" s="55"/>
      <c r="H49" s="335"/>
      <c r="I49" s="336"/>
      <c r="J49" s="301">
        <f aca="true" t="shared" si="5" ref="J49:P49">SUM(J44:J48)</f>
        <v>25496.210000000003</v>
      </c>
      <c r="K49" s="301">
        <f t="shared" si="5"/>
        <v>25496.210000000003</v>
      </c>
      <c r="L49" s="301">
        <f t="shared" si="5"/>
        <v>0</v>
      </c>
      <c r="M49" s="57">
        <f t="shared" si="5"/>
        <v>0</v>
      </c>
      <c r="N49" s="57">
        <f t="shared" si="5"/>
        <v>0</v>
      </c>
      <c r="O49" s="57">
        <f t="shared" si="5"/>
        <v>1056.4</v>
      </c>
      <c r="P49" s="57">
        <f t="shared" si="5"/>
        <v>24439.81</v>
      </c>
    </row>
    <row r="50" spans="1:16" ht="12.75">
      <c r="A50" s="444">
        <v>4</v>
      </c>
      <c r="B50" s="446" t="s">
        <v>48</v>
      </c>
      <c r="C50" s="400" t="s">
        <v>16</v>
      </c>
      <c r="D50" s="407">
        <v>230</v>
      </c>
      <c r="E50" s="398" t="s">
        <v>99</v>
      </c>
      <c r="F50" s="400" t="s">
        <v>16</v>
      </c>
      <c r="G50" s="390" t="s">
        <v>26</v>
      </c>
      <c r="H50" s="318">
        <v>1242</v>
      </c>
      <c r="I50" s="320">
        <v>42825</v>
      </c>
      <c r="J50" s="319">
        <v>3290.1</v>
      </c>
      <c r="K50" s="319">
        <v>3290.1</v>
      </c>
      <c r="L50" s="318"/>
      <c r="M50" s="308"/>
      <c r="N50" s="308"/>
      <c r="O50" s="278">
        <f t="shared" si="4"/>
        <v>3290.1</v>
      </c>
      <c r="P50" s="57"/>
    </row>
    <row r="51" spans="1:16" ht="12.75">
      <c r="A51" s="445"/>
      <c r="B51" s="447"/>
      <c r="C51" s="401"/>
      <c r="D51" s="408"/>
      <c r="E51" s="399"/>
      <c r="F51" s="401"/>
      <c r="G51" s="391"/>
      <c r="H51" s="318">
        <v>1247</v>
      </c>
      <c r="I51" s="320">
        <v>42853</v>
      </c>
      <c r="J51" s="338">
        <v>3589.2</v>
      </c>
      <c r="K51" s="338">
        <v>3589.2</v>
      </c>
      <c r="L51" s="339"/>
      <c r="M51" s="278"/>
      <c r="N51" s="278"/>
      <c r="O51" s="278">
        <f t="shared" si="4"/>
        <v>3589.2</v>
      </c>
      <c r="P51" s="57"/>
    </row>
    <row r="52" spans="1:16" ht="12.75">
      <c r="A52" s="445"/>
      <c r="B52" s="447"/>
      <c r="C52" s="401"/>
      <c r="D52" s="408"/>
      <c r="E52" s="399"/>
      <c r="F52" s="401"/>
      <c r="G52" s="391"/>
      <c r="H52" s="335"/>
      <c r="I52" s="340"/>
      <c r="J52" s="341"/>
      <c r="K52" s="341"/>
      <c r="L52" s="341"/>
      <c r="M52" s="286"/>
      <c r="N52" s="286"/>
      <c r="O52" s="278">
        <f t="shared" si="4"/>
        <v>0</v>
      </c>
      <c r="P52" s="57"/>
    </row>
    <row r="53" spans="1:16" ht="12.75">
      <c r="A53" s="445"/>
      <c r="B53" s="447"/>
      <c r="C53" s="401"/>
      <c r="D53" s="408"/>
      <c r="E53" s="399"/>
      <c r="F53" s="401"/>
      <c r="G53" s="391"/>
      <c r="H53" s="335"/>
      <c r="I53" s="340"/>
      <c r="J53" s="341"/>
      <c r="K53" s="341"/>
      <c r="L53" s="341"/>
      <c r="M53" s="286"/>
      <c r="N53" s="286"/>
      <c r="O53" s="278">
        <f t="shared" si="4"/>
        <v>0</v>
      </c>
      <c r="P53" s="57"/>
    </row>
    <row r="54" spans="1:16" ht="12.75">
      <c r="A54" s="202"/>
      <c r="B54" s="243" t="s">
        <v>13</v>
      </c>
      <c r="C54" s="117"/>
      <c r="D54" s="56"/>
      <c r="E54" s="55"/>
      <c r="F54" s="138"/>
      <c r="G54" s="55"/>
      <c r="H54" s="335"/>
      <c r="I54" s="336"/>
      <c r="J54" s="301">
        <f aca="true" t="shared" si="6" ref="J54:O54">SUM(J50:J53)</f>
        <v>6879.299999999999</v>
      </c>
      <c r="K54" s="301">
        <f t="shared" si="6"/>
        <v>6879.299999999999</v>
      </c>
      <c r="L54" s="301">
        <f t="shared" si="6"/>
        <v>0</v>
      </c>
      <c r="M54" s="57">
        <f t="shared" si="6"/>
        <v>0</v>
      </c>
      <c r="N54" s="57">
        <f t="shared" si="6"/>
        <v>0</v>
      </c>
      <c r="O54" s="57">
        <f t="shared" si="6"/>
        <v>6879.299999999999</v>
      </c>
      <c r="P54" s="57">
        <v>0</v>
      </c>
    </row>
    <row r="55" spans="1:16" ht="12.75" customHeight="1" hidden="1">
      <c r="A55" s="444">
        <v>5</v>
      </c>
      <c r="B55" s="454" t="s">
        <v>74</v>
      </c>
      <c r="C55" s="394" t="s">
        <v>93</v>
      </c>
      <c r="D55" s="363">
        <v>870</v>
      </c>
      <c r="E55" s="398" t="s">
        <v>99</v>
      </c>
      <c r="F55" s="398" t="s">
        <v>215</v>
      </c>
      <c r="G55" s="390" t="s">
        <v>176</v>
      </c>
      <c r="H55" s="335"/>
      <c r="I55" s="337"/>
      <c r="J55" s="342"/>
      <c r="K55" s="342"/>
      <c r="L55" s="342"/>
      <c r="M55" s="161"/>
      <c r="N55" s="161"/>
      <c r="O55" s="278">
        <f t="shared" si="4"/>
        <v>0</v>
      </c>
      <c r="P55" s="57"/>
    </row>
    <row r="56" spans="1:16" ht="12.75" hidden="1">
      <c r="A56" s="445"/>
      <c r="B56" s="455"/>
      <c r="C56" s="395"/>
      <c r="D56" s="364"/>
      <c r="E56" s="399"/>
      <c r="F56" s="399"/>
      <c r="G56" s="391"/>
      <c r="H56" s="335"/>
      <c r="I56" s="336"/>
      <c r="J56" s="342"/>
      <c r="K56" s="342"/>
      <c r="L56" s="342"/>
      <c r="M56" s="161"/>
      <c r="N56" s="161"/>
      <c r="O56" s="278">
        <f t="shared" si="4"/>
        <v>0</v>
      </c>
      <c r="P56" s="57"/>
    </row>
    <row r="57" spans="1:16" ht="12.75" hidden="1">
      <c r="A57" s="445"/>
      <c r="B57" s="455"/>
      <c r="C57" s="395"/>
      <c r="D57" s="364"/>
      <c r="E57" s="399"/>
      <c r="F57" s="399"/>
      <c r="G57" s="391"/>
      <c r="H57" s="335"/>
      <c r="I57" s="336"/>
      <c r="J57" s="342"/>
      <c r="K57" s="342"/>
      <c r="L57" s="342"/>
      <c r="M57" s="161"/>
      <c r="N57" s="161"/>
      <c r="O57" s="278">
        <f t="shared" si="4"/>
        <v>0</v>
      </c>
      <c r="P57" s="57"/>
    </row>
    <row r="58" spans="1:16" ht="12.75" hidden="1">
      <c r="A58" s="445"/>
      <c r="B58" s="455"/>
      <c r="C58" s="395"/>
      <c r="D58" s="364"/>
      <c r="E58" s="399"/>
      <c r="F58" s="399"/>
      <c r="G58" s="391"/>
      <c r="H58" s="335"/>
      <c r="I58" s="336"/>
      <c r="J58" s="342"/>
      <c r="K58" s="342"/>
      <c r="L58" s="342"/>
      <c r="M58" s="161"/>
      <c r="N58" s="161"/>
      <c r="O58" s="278">
        <f t="shared" si="4"/>
        <v>0</v>
      </c>
      <c r="P58" s="57"/>
    </row>
    <row r="59" spans="1:16" ht="12.75" hidden="1">
      <c r="A59" s="202"/>
      <c r="B59" s="243" t="s">
        <v>13</v>
      </c>
      <c r="C59" s="117"/>
      <c r="D59" s="56"/>
      <c r="E59" s="55"/>
      <c r="F59" s="138"/>
      <c r="G59" s="55"/>
      <c r="H59" s="335"/>
      <c r="I59" s="336"/>
      <c r="J59" s="301">
        <f aca="true" t="shared" si="7" ref="J59:O59">SUM(J55:J58)</f>
        <v>0</v>
      </c>
      <c r="K59" s="301">
        <f t="shared" si="7"/>
        <v>0</v>
      </c>
      <c r="L59" s="301">
        <f t="shared" si="7"/>
        <v>0</v>
      </c>
      <c r="M59" s="57">
        <f t="shared" si="7"/>
        <v>0</v>
      </c>
      <c r="N59" s="57">
        <f t="shared" si="7"/>
        <v>0</v>
      </c>
      <c r="O59" s="57">
        <f t="shared" si="7"/>
        <v>0</v>
      </c>
      <c r="P59" s="57">
        <v>0</v>
      </c>
    </row>
    <row r="60" spans="1:16" ht="12.75">
      <c r="A60" s="444">
        <v>5</v>
      </c>
      <c r="B60" s="446" t="s">
        <v>32</v>
      </c>
      <c r="C60" s="400" t="s">
        <v>16</v>
      </c>
      <c r="D60" s="457">
        <v>24</v>
      </c>
      <c r="E60" s="400" t="s">
        <v>99</v>
      </c>
      <c r="F60" s="448" t="s">
        <v>16</v>
      </c>
      <c r="G60" s="390" t="s">
        <v>66</v>
      </c>
      <c r="H60" s="318">
        <v>90141</v>
      </c>
      <c r="I60" s="329" t="s">
        <v>277</v>
      </c>
      <c r="J60" s="318">
        <v>27251.56</v>
      </c>
      <c r="K60" s="318">
        <v>27251.56</v>
      </c>
      <c r="L60" s="319">
        <v>0</v>
      </c>
      <c r="M60" s="308"/>
      <c r="N60" s="308"/>
      <c r="O60" s="278">
        <f t="shared" si="4"/>
        <v>27251.56</v>
      </c>
      <c r="P60" s="57"/>
    </row>
    <row r="61" spans="1:16" ht="12.75">
      <c r="A61" s="445"/>
      <c r="B61" s="447"/>
      <c r="C61" s="401"/>
      <c r="D61" s="458"/>
      <c r="E61" s="401"/>
      <c r="F61" s="449"/>
      <c r="G61" s="391"/>
      <c r="H61" s="318">
        <v>90142</v>
      </c>
      <c r="I61" s="329" t="s">
        <v>281</v>
      </c>
      <c r="J61" s="318">
        <v>15572.32</v>
      </c>
      <c r="K61" s="318">
        <v>15572.32</v>
      </c>
      <c r="L61" s="318"/>
      <c r="M61" s="308"/>
      <c r="N61" s="308"/>
      <c r="O61" s="278">
        <f t="shared" si="4"/>
        <v>15572.32</v>
      </c>
      <c r="P61" s="57"/>
    </row>
    <row r="62" spans="1:16" ht="12.75">
      <c r="A62" s="445"/>
      <c r="B62" s="447"/>
      <c r="C62" s="401"/>
      <c r="D62" s="458"/>
      <c r="E62" s="401"/>
      <c r="F62" s="449"/>
      <c r="G62" s="391"/>
      <c r="H62" s="318">
        <v>90143</v>
      </c>
      <c r="I62" s="329" t="s">
        <v>282</v>
      </c>
      <c r="J62" s="318">
        <v>10705.97</v>
      </c>
      <c r="K62" s="318">
        <v>10705.97</v>
      </c>
      <c r="L62" s="318" t="s">
        <v>278</v>
      </c>
      <c r="M62" s="308"/>
      <c r="N62" s="308"/>
      <c r="O62" s="278">
        <f t="shared" si="4"/>
        <v>10705.97</v>
      </c>
      <c r="P62" s="57"/>
    </row>
    <row r="63" spans="1:16" ht="12.75">
      <c r="A63" s="445"/>
      <c r="B63" s="447"/>
      <c r="C63" s="401"/>
      <c r="D63" s="458"/>
      <c r="E63" s="401"/>
      <c r="F63" s="449"/>
      <c r="G63" s="391"/>
      <c r="H63" s="335"/>
      <c r="I63" s="343"/>
      <c r="J63" s="344"/>
      <c r="K63" s="344"/>
      <c r="L63" s="344"/>
      <c r="M63" s="161"/>
      <c r="N63" s="161"/>
      <c r="O63" s="278">
        <f t="shared" si="4"/>
        <v>0</v>
      </c>
      <c r="P63" s="57"/>
    </row>
    <row r="64" spans="1:16" ht="12.75">
      <c r="A64" s="445"/>
      <c r="B64" s="447"/>
      <c r="C64" s="401"/>
      <c r="D64" s="458"/>
      <c r="E64" s="401"/>
      <c r="F64" s="449"/>
      <c r="G64" s="391"/>
      <c r="H64" s="335"/>
      <c r="I64" s="345"/>
      <c r="J64" s="330"/>
      <c r="K64" s="330"/>
      <c r="L64" s="330"/>
      <c r="M64" s="161"/>
      <c r="N64" s="161"/>
      <c r="O64" s="278">
        <f t="shared" si="4"/>
        <v>0</v>
      </c>
      <c r="P64" s="57"/>
    </row>
    <row r="65" spans="1:16" ht="12.75">
      <c r="A65" s="202"/>
      <c r="B65" s="243" t="s">
        <v>13</v>
      </c>
      <c r="C65" s="117"/>
      <c r="D65" s="56"/>
      <c r="E65" s="190"/>
      <c r="F65" s="138"/>
      <c r="G65" s="55"/>
      <c r="H65" s="335"/>
      <c r="I65" s="336"/>
      <c r="J65" s="301">
        <f aca="true" t="shared" si="8" ref="J65:O65">SUM(J60:J64)</f>
        <v>53529.850000000006</v>
      </c>
      <c r="K65" s="301">
        <f t="shared" si="8"/>
        <v>53529.850000000006</v>
      </c>
      <c r="L65" s="301">
        <f t="shared" si="8"/>
        <v>0</v>
      </c>
      <c r="M65" s="57">
        <f t="shared" si="8"/>
        <v>0</v>
      </c>
      <c r="N65" s="57">
        <f t="shared" si="8"/>
        <v>0</v>
      </c>
      <c r="O65" s="57">
        <f t="shared" si="8"/>
        <v>53529.850000000006</v>
      </c>
      <c r="P65" s="57">
        <v>0</v>
      </c>
    </row>
    <row r="66" spans="1:16" ht="12.75">
      <c r="A66" s="444">
        <v>6</v>
      </c>
      <c r="B66" s="446" t="s">
        <v>175</v>
      </c>
      <c r="C66" s="405" t="s">
        <v>14</v>
      </c>
      <c r="D66" s="363">
        <v>215</v>
      </c>
      <c r="E66" s="396" t="s">
        <v>99</v>
      </c>
      <c r="F66" s="400" t="s">
        <v>14</v>
      </c>
      <c r="G66" s="390" t="s">
        <v>146</v>
      </c>
      <c r="H66" s="318">
        <v>1397181</v>
      </c>
      <c r="I66" s="329">
        <v>42853</v>
      </c>
      <c r="J66" s="318">
        <v>15572.32</v>
      </c>
      <c r="K66" s="318">
        <v>15572.32</v>
      </c>
      <c r="L66" s="318"/>
      <c r="M66" s="308"/>
      <c r="N66" s="308"/>
      <c r="O66" s="278">
        <v>0</v>
      </c>
      <c r="P66" s="318">
        <v>15572.32</v>
      </c>
    </row>
    <row r="67" spans="1:16" ht="12.75">
      <c r="A67" s="445"/>
      <c r="B67" s="447"/>
      <c r="C67" s="406"/>
      <c r="D67" s="364"/>
      <c r="E67" s="397"/>
      <c r="F67" s="401"/>
      <c r="G67" s="391"/>
      <c r="H67" s="318"/>
      <c r="I67" s="321"/>
      <c r="J67" s="318"/>
      <c r="K67" s="318"/>
      <c r="L67" s="318"/>
      <c r="M67" s="277"/>
      <c r="N67" s="277"/>
      <c r="O67" s="278">
        <f t="shared" si="4"/>
        <v>0</v>
      </c>
      <c r="P67" s="57"/>
    </row>
    <row r="68" spans="1:16" ht="12.75">
      <c r="A68" s="445"/>
      <c r="B68" s="447"/>
      <c r="C68" s="406"/>
      <c r="D68" s="364"/>
      <c r="E68" s="397"/>
      <c r="F68" s="401"/>
      <c r="G68" s="391"/>
      <c r="H68" s="326"/>
      <c r="I68" s="337"/>
      <c r="J68" s="334"/>
      <c r="K68" s="334"/>
      <c r="L68" s="334"/>
      <c r="M68" s="283"/>
      <c r="N68" s="283"/>
      <c r="O68" s="278">
        <f t="shared" si="4"/>
        <v>0</v>
      </c>
      <c r="P68" s="57"/>
    </row>
    <row r="69" spans="1:16" ht="12.75">
      <c r="A69" s="445"/>
      <c r="B69" s="447"/>
      <c r="C69" s="406"/>
      <c r="D69" s="364"/>
      <c r="E69" s="397"/>
      <c r="F69" s="401"/>
      <c r="G69" s="391"/>
      <c r="H69" s="335"/>
      <c r="I69" s="336"/>
      <c r="J69" s="342"/>
      <c r="K69" s="342"/>
      <c r="L69" s="342"/>
      <c r="M69" s="161"/>
      <c r="N69" s="161"/>
      <c r="O69" s="278">
        <f t="shared" si="4"/>
        <v>0</v>
      </c>
      <c r="P69" s="57"/>
    </row>
    <row r="70" spans="1:21" ht="12.75">
      <c r="A70" s="203"/>
      <c r="B70" s="204" t="s">
        <v>13</v>
      </c>
      <c r="C70" s="115"/>
      <c r="D70" s="54"/>
      <c r="E70" s="54"/>
      <c r="F70" s="154"/>
      <c r="G70" s="56"/>
      <c r="H70" s="335"/>
      <c r="I70" s="336"/>
      <c r="J70" s="301">
        <f aca="true" t="shared" si="9" ref="J70:U70">SUM(J66:J69)</f>
        <v>15572.32</v>
      </c>
      <c r="K70" s="301">
        <f t="shared" si="9"/>
        <v>15572.32</v>
      </c>
      <c r="L70" s="301">
        <f t="shared" si="9"/>
        <v>0</v>
      </c>
      <c r="M70" s="57">
        <f t="shared" si="9"/>
        <v>0</v>
      </c>
      <c r="N70" s="57">
        <f t="shared" si="9"/>
        <v>0</v>
      </c>
      <c r="O70" s="57">
        <f t="shared" si="9"/>
        <v>0</v>
      </c>
      <c r="P70" s="57">
        <f t="shared" si="9"/>
        <v>15572.32</v>
      </c>
      <c r="Q70" s="57">
        <f t="shared" si="9"/>
        <v>0</v>
      </c>
      <c r="R70" s="57">
        <f t="shared" si="9"/>
        <v>0</v>
      </c>
      <c r="S70" s="57">
        <f t="shared" si="9"/>
        <v>0</v>
      </c>
      <c r="T70" s="57">
        <f t="shared" si="9"/>
        <v>0</v>
      </c>
      <c r="U70" s="57">
        <f t="shared" si="9"/>
        <v>0</v>
      </c>
    </row>
    <row r="71" spans="1:16" ht="12.75">
      <c r="A71" s="444">
        <v>7</v>
      </c>
      <c r="B71" s="446" t="s">
        <v>35</v>
      </c>
      <c r="C71" s="394" t="s">
        <v>16</v>
      </c>
      <c r="D71" s="363">
        <v>41</v>
      </c>
      <c r="E71" s="396" t="s">
        <v>99</v>
      </c>
      <c r="F71" s="398" t="s">
        <v>16</v>
      </c>
      <c r="G71" s="400" t="s">
        <v>51</v>
      </c>
      <c r="H71" s="318">
        <v>288</v>
      </c>
      <c r="I71" s="329">
        <v>42853</v>
      </c>
      <c r="J71" s="318">
        <v>4207.23</v>
      </c>
      <c r="K71" s="318">
        <v>4207.23</v>
      </c>
      <c r="L71" s="318"/>
      <c r="M71" s="277"/>
      <c r="N71" s="277"/>
      <c r="O71" s="278">
        <v>0</v>
      </c>
      <c r="P71" s="318">
        <v>4207.23</v>
      </c>
    </row>
    <row r="72" spans="1:16" ht="12.75">
      <c r="A72" s="445"/>
      <c r="B72" s="447"/>
      <c r="C72" s="395"/>
      <c r="D72" s="364"/>
      <c r="E72" s="397"/>
      <c r="F72" s="399"/>
      <c r="G72" s="401"/>
      <c r="H72" s="326"/>
      <c r="I72" s="327"/>
      <c r="J72" s="334"/>
      <c r="K72" s="334"/>
      <c r="L72" s="334"/>
      <c r="M72" s="282"/>
      <c r="N72" s="283"/>
      <c r="O72" s="278">
        <f t="shared" si="4"/>
        <v>0</v>
      </c>
      <c r="P72" s="285"/>
    </row>
    <row r="73" spans="1:16" ht="12.75">
      <c r="A73" s="445"/>
      <c r="B73" s="447"/>
      <c r="C73" s="395"/>
      <c r="D73" s="364"/>
      <c r="E73" s="397"/>
      <c r="F73" s="399"/>
      <c r="G73" s="401"/>
      <c r="H73" s="335"/>
      <c r="I73" s="336"/>
      <c r="J73" s="342"/>
      <c r="K73" s="342"/>
      <c r="L73" s="342"/>
      <c r="M73" s="285"/>
      <c r="N73" s="161"/>
      <c r="O73" s="278">
        <f t="shared" si="4"/>
        <v>0</v>
      </c>
      <c r="P73" s="285"/>
    </row>
    <row r="74" spans="1:16" ht="12.75">
      <c r="A74" s="205"/>
      <c r="B74" s="206"/>
      <c r="C74" s="116"/>
      <c r="D74" s="68"/>
      <c r="E74" s="82"/>
      <c r="F74" s="153"/>
      <c r="G74" s="401"/>
      <c r="H74" s="335"/>
      <c r="I74" s="336"/>
      <c r="J74" s="342"/>
      <c r="K74" s="342"/>
      <c r="L74" s="342"/>
      <c r="M74" s="285"/>
      <c r="N74" s="161"/>
      <c r="O74" s="278">
        <f t="shared" si="4"/>
        <v>0</v>
      </c>
      <c r="P74" s="285"/>
    </row>
    <row r="75" spans="1:16" ht="12.75">
      <c r="A75" s="207"/>
      <c r="B75" s="243" t="s">
        <v>13</v>
      </c>
      <c r="C75" s="118"/>
      <c r="D75" s="97"/>
      <c r="E75" s="25"/>
      <c r="F75" s="155"/>
      <c r="G75" s="194"/>
      <c r="H75" s="326"/>
      <c r="I75" s="327"/>
      <c r="J75" s="328">
        <f>SUM(J71:J74)</f>
        <v>4207.23</v>
      </c>
      <c r="K75" s="328">
        <f>SUM(K71:K74)</f>
        <v>4207.23</v>
      </c>
      <c r="L75" s="328">
        <v>0</v>
      </c>
      <c r="M75" s="24">
        <f>SUM(M71:M74)</f>
        <v>0</v>
      </c>
      <c r="N75" s="24">
        <f>SUM(N71:N74)</f>
        <v>0</v>
      </c>
      <c r="O75" s="24">
        <f>SUM(O71:O74)</f>
        <v>0</v>
      </c>
      <c r="P75" s="24">
        <f>SUM(P71:P74)</f>
        <v>4207.23</v>
      </c>
    </row>
    <row r="76" spans="1:20" ht="12.75">
      <c r="A76" s="444">
        <v>8</v>
      </c>
      <c r="B76" s="446" t="s">
        <v>87</v>
      </c>
      <c r="C76" s="394" t="s">
        <v>14</v>
      </c>
      <c r="D76" s="390">
        <v>620</v>
      </c>
      <c r="E76" s="390" t="s">
        <v>99</v>
      </c>
      <c r="F76" s="459" t="s">
        <v>14</v>
      </c>
      <c r="G76" s="199"/>
      <c r="H76" s="356">
        <v>11247</v>
      </c>
      <c r="I76" s="320">
        <v>42825</v>
      </c>
      <c r="J76" s="346">
        <v>17978.75</v>
      </c>
      <c r="K76" s="346">
        <v>17789.5</v>
      </c>
      <c r="L76" s="346"/>
      <c r="M76" s="281"/>
      <c r="N76" s="161">
        <v>189.25</v>
      </c>
      <c r="O76" s="278">
        <f t="shared" si="4"/>
        <v>17789.5</v>
      </c>
      <c r="P76" s="161">
        <v>0</v>
      </c>
      <c r="Q76" s="264" t="s">
        <v>256</v>
      </c>
      <c r="R76" s="264" t="s">
        <v>257</v>
      </c>
      <c r="S76" s="264" t="s">
        <v>242</v>
      </c>
      <c r="T76" s="267">
        <v>6434.5</v>
      </c>
    </row>
    <row r="77" spans="1:20" ht="12.75">
      <c r="A77" s="445"/>
      <c r="B77" s="447"/>
      <c r="C77" s="410"/>
      <c r="D77" s="391"/>
      <c r="E77" s="391"/>
      <c r="F77" s="460"/>
      <c r="G77" s="200" t="s">
        <v>220</v>
      </c>
      <c r="H77" s="356">
        <v>11248</v>
      </c>
      <c r="I77" s="320">
        <v>42825</v>
      </c>
      <c r="J77" s="346">
        <v>327.6</v>
      </c>
      <c r="K77" s="346">
        <v>327.6</v>
      </c>
      <c r="L77" s="346"/>
      <c r="M77" s="281"/>
      <c r="N77" s="161"/>
      <c r="O77" s="278">
        <f t="shared" si="4"/>
        <v>327.6</v>
      </c>
      <c r="P77" s="161">
        <v>0</v>
      </c>
      <c r="Q77" s="264" t="s">
        <v>256</v>
      </c>
      <c r="R77" s="264" t="s">
        <v>258</v>
      </c>
      <c r="S77" s="264" t="s">
        <v>242</v>
      </c>
      <c r="T77" s="267">
        <v>1278.9</v>
      </c>
    </row>
    <row r="78" spans="1:20" ht="12.75">
      <c r="A78" s="445"/>
      <c r="B78" s="447"/>
      <c r="C78" s="410"/>
      <c r="D78" s="391"/>
      <c r="E78" s="391"/>
      <c r="F78" s="460"/>
      <c r="G78" s="200" t="s">
        <v>218</v>
      </c>
      <c r="H78" s="356">
        <v>11249</v>
      </c>
      <c r="I78" s="320">
        <v>42825</v>
      </c>
      <c r="J78" s="346">
        <v>340.2</v>
      </c>
      <c r="K78" s="346">
        <v>340.2</v>
      </c>
      <c r="L78" s="346"/>
      <c r="M78" s="281"/>
      <c r="N78" s="161"/>
      <c r="O78" s="278">
        <f t="shared" si="4"/>
        <v>340.2</v>
      </c>
      <c r="P78" s="161">
        <v>0</v>
      </c>
      <c r="Q78" s="264" t="s">
        <v>256</v>
      </c>
      <c r="R78" s="264" t="s">
        <v>259</v>
      </c>
      <c r="S78" s="264" t="s">
        <v>242</v>
      </c>
      <c r="T78" s="267">
        <v>201.6</v>
      </c>
    </row>
    <row r="79" spans="1:20" ht="12.75">
      <c r="A79" s="445"/>
      <c r="B79" s="447"/>
      <c r="C79" s="410"/>
      <c r="D79" s="391"/>
      <c r="E79" s="391"/>
      <c r="F79" s="460"/>
      <c r="G79" s="200" t="s">
        <v>219</v>
      </c>
      <c r="H79" s="356">
        <v>11250</v>
      </c>
      <c r="I79" s="320">
        <v>42825</v>
      </c>
      <c r="J79" s="346">
        <v>548.1</v>
      </c>
      <c r="K79" s="346">
        <v>548.1</v>
      </c>
      <c r="L79" s="346"/>
      <c r="M79" s="281"/>
      <c r="N79" s="161"/>
      <c r="O79" s="278">
        <f t="shared" si="4"/>
        <v>548.1</v>
      </c>
      <c r="P79" s="161">
        <v>0</v>
      </c>
      <c r="Q79" s="264" t="s">
        <v>256</v>
      </c>
      <c r="R79" s="264" t="s">
        <v>260</v>
      </c>
      <c r="S79" s="264" t="s">
        <v>242</v>
      </c>
      <c r="T79" s="267">
        <v>119.7</v>
      </c>
    </row>
    <row r="80" spans="1:20" ht="12.75">
      <c r="A80" s="445"/>
      <c r="B80" s="447"/>
      <c r="C80" s="410"/>
      <c r="D80" s="391"/>
      <c r="E80" s="391"/>
      <c r="F80" s="460"/>
      <c r="G80" s="201">
        <v>7889</v>
      </c>
      <c r="H80" s="356">
        <v>11251</v>
      </c>
      <c r="I80" s="320">
        <v>42825</v>
      </c>
      <c r="J80" s="319">
        <v>176.4</v>
      </c>
      <c r="K80" s="319">
        <v>176.4</v>
      </c>
      <c r="L80" s="319"/>
      <c r="M80" s="279"/>
      <c r="N80" s="279"/>
      <c r="O80" s="278">
        <f t="shared" si="4"/>
        <v>176.4</v>
      </c>
      <c r="P80" s="161">
        <v>0</v>
      </c>
      <c r="Q80" s="264" t="s">
        <v>256</v>
      </c>
      <c r="R80" s="264" t="s">
        <v>261</v>
      </c>
      <c r="S80" s="264" t="s">
        <v>242</v>
      </c>
      <c r="T80" s="267">
        <v>107.1</v>
      </c>
    </row>
    <row r="81" spans="1:20" ht="12.75">
      <c r="A81" s="445"/>
      <c r="B81" s="447"/>
      <c r="C81" s="410"/>
      <c r="D81" s="391"/>
      <c r="E81" s="391"/>
      <c r="F81" s="460"/>
      <c r="G81" s="200"/>
      <c r="H81" s="356">
        <v>11252</v>
      </c>
      <c r="I81" s="320">
        <v>42825</v>
      </c>
      <c r="J81" s="319">
        <v>434.7</v>
      </c>
      <c r="K81" s="319">
        <v>434.7</v>
      </c>
      <c r="L81" s="319"/>
      <c r="M81" s="279"/>
      <c r="N81" s="279"/>
      <c r="O81" s="278">
        <f t="shared" si="4"/>
        <v>434.7</v>
      </c>
      <c r="P81" s="161">
        <v>0</v>
      </c>
      <c r="Q81" s="264" t="s">
        <v>256</v>
      </c>
      <c r="R81" s="264" t="s">
        <v>262</v>
      </c>
      <c r="S81" s="264" t="s">
        <v>242</v>
      </c>
      <c r="T81" s="267">
        <v>151.2</v>
      </c>
    </row>
    <row r="82" spans="1:20" ht="12.75">
      <c r="A82" s="445"/>
      <c r="B82" s="447"/>
      <c r="C82" s="410"/>
      <c r="D82" s="391"/>
      <c r="E82" s="391"/>
      <c r="F82" s="460"/>
      <c r="G82" s="200"/>
      <c r="H82" s="356">
        <v>11253</v>
      </c>
      <c r="I82" s="320">
        <v>42825</v>
      </c>
      <c r="J82" s="319">
        <v>519.9</v>
      </c>
      <c r="K82" s="319">
        <v>519.9</v>
      </c>
      <c r="L82" s="319"/>
      <c r="M82" s="279"/>
      <c r="N82" s="279"/>
      <c r="O82" s="278">
        <f t="shared" si="4"/>
        <v>519.9</v>
      </c>
      <c r="P82" s="161">
        <v>0</v>
      </c>
      <c r="Q82" s="264" t="s">
        <v>256</v>
      </c>
      <c r="R82" s="264" t="s">
        <v>263</v>
      </c>
      <c r="S82" s="264" t="s">
        <v>242</v>
      </c>
      <c r="T82" s="267">
        <v>1146.6</v>
      </c>
    </row>
    <row r="83" spans="1:20" ht="12.75">
      <c r="A83" s="445"/>
      <c r="B83" s="447"/>
      <c r="C83" s="410"/>
      <c r="D83" s="391"/>
      <c r="E83" s="391"/>
      <c r="F83" s="460"/>
      <c r="G83" s="200"/>
      <c r="H83" s="356">
        <v>11254</v>
      </c>
      <c r="I83" s="320">
        <v>42825</v>
      </c>
      <c r="J83" s="319">
        <v>157.5</v>
      </c>
      <c r="K83" s="319">
        <v>157.5</v>
      </c>
      <c r="L83" s="319"/>
      <c r="M83" s="279"/>
      <c r="N83" s="279"/>
      <c r="O83" s="278">
        <f t="shared" si="4"/>
        <v>157.5</v>
      </c>
      <c r="P83" s="161">
        <v>0</v>
      </c>
      <c r="Q83" s="264" t="s">
        <v>256</v>
      </c>
      <c r="R83" s="264" t="s">
        <v>264</v>
      </c>
      <c r="S83" s="264" t="s">
        <v>242</v>
      </c>
      <c r="T83" s="267">
        <v>529.2</v>
      </c>
    </row>
    <row r="84" spans="1:20" ht="12.75">
      <c r="A84" s="445"/>
      <c r="B84" s="447"/>
      <c r="C84" s="410"/>
      <c r="D84" s="391"/>
      <c r="E84" s="391"/>
      <c r="F84" s="460"/>
      <c r="G84" s="200"/>
      <c r="H84" s="356">
        <v>11255</v>
      </c>
      <c r="I84" s="320">
        <v>42825</v>
      </c>
      <c r="J84" s="319">
        <v>144.9</v>
      </c>
      <c r="K84" s="319">
        <v>144.9</v>
      </c>
      <c r="L84" s="319"/>
      <c r="M84" s="279"/>
      <c r="N84" s="279"/>
      <c r="O84" s="278">
        <f t="shared" si="4"/>
        <v>144.9</v>
      </c>
      <c r="P84" s="161">
        <v>0</v>
      </c>
      <c r="Q84" s="264" t="s">
        <v>256</v>
      </c>
      <c r="R84" s="264" t="s">
        <v>265</v>
      </c>
      <c r="S84" s="264" t="s">
        <v>242</v>
      </c>
      <c r="T84" s="267">
        <v>252</v>
      </c>
    </row>
    <row r="85" spans="1:20" ht="12.75">
      <c r="A85" s="445"/>
      <c r="B85" s="447"/>
      <c r="C85" s="410"/>
      <c r="D85" s="391"/>
      <c r="E85" s="391"/>
      <c r="F85" s="460"/>
      <c r="G85" s="200">
        <v>10761</v>
      </c>
      <c r="H85" s="356">
        <v>11842</v>
      </c>
      <c r="I85" s="320">
        <v>42855</v>
      </c>
      <c r="J85" s="358">
        <v>277.2</v>
      </c>
      <c r="K85" s="358">
        <v>277.2</v>
      </c>
      <c r="L85" s="347"/>
      <c r="M85" s="277"/>
      <c r="N85" s="277"/>
      <c r="O85" s="278">
        <v>0</v>
      </c>
      <c r="P85" s="358">
        <v>277.2</v>
      </c>
      <c r="Q85" s="264"/>
      <c r="R85" s="264"/>
      <c r="S85" s="264"/>
      <c r="T85" s="267"/>
    </row>
    <row r="86" spans="1:20" ht="12.75">
      <c r="A86" s="445"/>
      <c r="B86" s="447"/>
      <c r="C86" s="410"/>
      <c r="D86" s="391"/>
      <c r="E86" s="391"/>
      <c r="F86" s="460"/>
      <c r="G86" s="200"/>
      <c r="H86" s="356">
        <v>11834</v>
      </c>
      <c r="I86" s="320">
        <v>42855</v>
      </c>
      <c r="J86" s="319">
        <v>352.8</v>
      </c>
      <c r="K86" s="319">
        <v>352.8</v>
      </c>
      <c r="L86" s="319"/>
      <c r="M86" s="277"/>
      <c r="N86" s="277"/>
      <c r="O86" s="278">
        <v>0</v>
      </c>
      <c r="P86" s="319">
        <v>352.8</v>
      </c>
      <c r="Q86" s="264"/>
      <c r="R86" s="264"/>
      <c r="S86" s="264"/>
      <c r="T86" s="267"/>
    </row>
    <row r="87" spans="1:20" ht="12.75">
      <c r="A87" s="445"/>
      <c r="B87" s="447"/>
      <c r="C87" s="410"/>
      <c r="D87" s="391"/>
      <c r="E87" s="391"/>
      <c r="F87" s="460"/>
      <c r="G87" s="200"/>
      <c r="H87" s="356">
        <v>11833</v>
      </c>
      <c r="I87" s="320">
        <v>42855</v>
      </c>
      <c r="J87" s="319">
        <v>12679.75</v>
      </c>
      <c r="K87" s="319">
        <v>12679.75</v>
      </c>
      <c r="L87" s="318"/>
      <c r="M87" s="277"/>
      <c r="N87" s="277"/>
      <c r="O87" s="278">
        <v>0</v>
      </c>
      <c r="P87" s="319">
        <v>12679.75</v>
      </c>
      <c r="Q87" s="264"/>
      <c r="R87" s="264"/>
      <c r="S87" s="264"/>
      <c r="T87" s="267"/>
    </row>
    <row r="88" spans="1:20" ht="12.75">
      <c r="A88" s="445"/>
      <c r="B88" s="447"/>
      <c r="C88" s="410"/>
      <c r="D88" s="391"/>
      <c r="E88" s="391"/>
      <c r="F88" s="460"/>
      <c r="G88" s="200"/>
      <c r="H88" s="356">
        <v>11843</v>
      </c>
      <c r="I88" s="320">
        <v>42855</v>
      </c>
      <c r="J88" s="317">
        <v>1360.8</v>
      </c>
      <c r="K88" s="317">
        <v>1360.8</v>
      </c>
      <c r="L88" s="325"/>
      <c r="M88" s="288"/>
      <c r="N88" s="288"/>
      <c r="O88" s="278">
        <v>0</v>
      </c>
      <c r="P88" s="317">
        <v>1360.8</v>
      </c>
      <c r="Q88" s="264"/>
      <c r="R88" s="264"/>
      <c r="S88" s="264"/>
      <c r="T88" s="267"/>
    </row>
    <row r="89" spans="1:20" ht="12.75">
      <c r="A89" s="445"/>
      <c r="B89" s="447"/>
      <c r="C89" s="410"/>
      <c r="D89" s="391"/>
      <c r="E89" s="391"/>
      <c r="F89" s="460"/>
      <c r="G89" s="200"/>
      <c r="H89" s="318">
        <v>11845</v>
      </c>
      <c r="I89" s="320">
        <v>42855</v>
      </c>
      <c r="J89" s="319">
        <v>396.9</v>
      </c>
      <c r="K89" s="319">
        <v>396.9</v>
      </c>
      <c r="L89" s="318"/>
      <c r="M89" s="308"/>
      <c r="N89" s="308"/>
      <c r="O89" s="278">
        <v>0</v>
      </c>
      <c r="P89" s="319">
        <v>396.9</v>
      </c>
      <c r="Q89" s="306"/>
      <c r="R89" s="264"/>
      <c r="S89" s="264"/>
      <c r="T89" s="268"/>
    </row>
    <row r="90" spans="1:20" ht="12.75">
      <c r="A90" s="445"/>
      <c r="B90" s="447"/>
      <c r="C90" s="410"/>
      <c r="D90" s="391"/>
      <c r="E90" s="391"/>
      <c r="F90" s="460"/>
      <c r="G90" s="200"/>
      <c r="H90" s="318">
        <v>11846</v>
      </c>
      <c r="I90" s="320">
        <v>42855</v>
      </c>
      <c r="J90" s="319">
        <v>226.8</v>
      </c>
      <c r="K90" s="319">
        <v>226.8</v>
      </c>
      <c r="L90" s="318"/>
      <c r="M90" s="308"/>
      <c r="N90" s="308"/>
      <c r="O90" s="278">
        <v>0</v>
      </c>
      <c r="P90" s="319">
        <v>226.8</v>
      </c>
      <c r="Q90" s="306"/>
      <c r="R90" s="264"/>
      <c r="S90" s="264"/>
      <c r="T90" s="268"/>
    </row>
    <row r="91" spans="1:20" ht="12.75">
      <c r="A91" s="445"/>
      <c r="B91" s="447"/>
      <c r="C91" s="410"/>
      <c r="D91" s="391"/>
      <c r="E91" s="391"/>
      <c r="F91" s="460"/>
      <c r="G91" s="200"/>
      <c r="H91" s="318">
        <v>11847</v>
      </c>
      <c r="I91" s="320">
        <v>42855</v>
      </c>
      <c r="J91" s="319">
        <v>151.2</v>
      </c>
      <c r="K91" s="319">
        <v>151.2</v>
      </c>
      <c r="L91" s="318"/>
      <c r="M91" s="308"/>
      <c r="N91" s="308"/>
      <c r="O91" s="278">
        <v>0</v>
      </c>
      <c r="P91" s="319">
        <v>151.2</v>
      </c>
      <c r="Q91" s="223"/>
      <c r="R91" s="223"/>
      <c r="S91" s="223"/>
      <c r="T91" s="359"/>
    </row>
    <row r="92" spans="1:20" ht="12.75">
      <c r="A92" s="445"/>
      <c r="B92" s="447"/>
      <c r="C92" s="410"/>
      <c r="D92" s="391"/>
      <c r="E92" s="391"/>
      <c r="F92" s="460"/>
      <c r="G92" s="200"/>
      <c r="H92" s="318">
        <v>11849</v>
      </c>
      <c r="I92" s="320">
        <v>42855</v>
      </c>
      <c r="J92" s="319">
        <v>245.7</v>
      </c>
      <c r="K92" s="319">
        <v>245.7</v>
      </c>
      <c r="L92" s="318"/>
      <c r="M92" s="308"/>
      <c r="N92" s="308"/>
      <c r="O92" s="278">
        <v>0</v>
      </c>
      <c r="P92" s="319">
        <v>245.7</v>
      </c>
      <c r="Q92" s="223"/>
      <c r="R92" s="223"/>
      <c r="S92" s="223"/>
      <c r="T92" s="359"/>
    </row>
    <row r="93" spans="1:20" ht="12.75">
      <c r="A93" s="445"/>
      <c r="B93" s="447"/>
      <c r="C93" s="410"/>
      <c r="D93" s="391"/>
      <c r="E93" s="391"/>
      <c r="F93" s="460"/>
      <c r="G93" s="200"/>
      <c r="H93" s="318">
        <v>11850</v>
      </c>
      <c r="I93" s="320">
        <v>42855</v>
      </c>
      <c r="J93" s="319">
        <v>88.2</v>
      </c>
      <c r="K93" s="319">
        <v>88.2</v>
      </c>
      <c r="L93" s="318"/>
      <c r="M93" s="308"/>
      <c r="N93" s="308"/>
      <c r="O93" s="278">
        <v>0</v>
      </c>
      <c r="P93" s="319">
        <v>88.2</v>
      </c>
      <c r="Q93" s="223"/>
      <c r="R93" s="223"/>
      <c r="S93" s="223"/>
      <c r="T93" s="359"/>
    </row>
    <row r="94" spans="1:20" ht="12.75">
      <c r="A94" s="445"/>
      <c r="B94" s="447"/>
      <c r="C94" s="410"/>
      <c r="D94" s="391"/>
      <c r="E94" s="391"/>
      <c r="F94" s="460"/>
      <c r="G94" s="200"/>
      <c r="H94" s="318">
        <v>11852</v>
      </c>
      <c r="I94" s="320">
        <v>42855</v>
      </c>
      <c r="J94" s="319">
        <v>126.16</v>
      </c>
      <c r="K94" s="319">
        <v>126.16</v>
      </c>
      <c r="L94" s="318"/>
      <c r="M94" s="308"/>
      <c r="N94" s="308"/>
      <c r="O94" s="278">
        <v>0</v>
      </c>
      <c r="P94" s="319">
        <v>126.16</v>
      </c>
      <c r="Q94" s="223"/>
      <c r="R94" s="223"/>
      <c r="S94" s="223"/>
      <c r="T94" s="359"/>
    </row>
    <row r="95" spans="1:16" ht="12.75">
      <c r="A95" s="445"/>
      <c r="B95" s="447"/>
      <c r="C95" s="410"/>
      <c r="D95" s="391"/>
      <c r="E95" s="391"/>
      <c r="F95" s="460"/>
      <c r="G95" s="200"/>
      <c r="H95" s="318">
        <v>11848</v>
      </c>
      <c r="I95" s="320">
        <v>42855</v>
      </c>
      <c r="J95" s="319">
        <v>69.3</v>
      </c>
      <c r="K95" s="319">
        <v>69.3</v>
      </c>
      <c r="L95" s="318"/>
      <c r="M95" s="308"/>
      <c r="N95" s="308"/>
      <c r="O95" s="278">
        <v>0</v>
      </c>
      <c r="P95" s="319">
        <v>69.3</v>
      </c>
    </row>
    <row r="96" spans="1:16" ht="12.75">
      <c r="A96" s="207"/>
      <c r="B96" s="243" t="s">
        <v>13</v>
      </c>
      <c r="C96" s="118"/>
      <c r="D96" s="97"/>
      <c r="E96" s="25"/>
      <c r="F96" s="155"/>
      <c r="G96" s="25"/>
      <c r="H96" s="326"/>
      <c r="I96" s="327"/>
      <c r="J96" s="328">
        <f>SUM(J76:J95)</f>
        <v>36602.86000000001</v>
      </c>
      <c r="K96" s="328">
        <f>SUM(K76:K95)+0</f>
        <v>36413.61000000001</v>
      </c>
      <c r="L96" s="328">
        <f>SUM(L76:L95)</f>
        <v>0</v>
      </c>
      <c r="M96" s="24">
        <v>0</v>
      </c>
      <c r="N96" s="24">
        <f>SUM(N76:N95)</f>
        <v>189.25</v>
      </c>
      <c r="O96" s="24">
        <f>SUM(O76:O95)</f>
        <v>20438.800000000003</v>
      </c>
      <c r="P96" s="24">
        <f>SUM(P77:P95)</f>
        <v>15974.81</v>
      </c>
    </row>
    <row r="97" spans="1:20" ht="12.75" customHeight="1">
      <c r="A97" s="445">
        <v>9</v>
      </c>
      <c r="B97" s="446" t="s">
        <v>20</v>
      </c>
      <c r="C97" s="394" t="s">
        <v>14</v>
      </c>
      <c r="D97" s="363">
        <v>633</v>
      </c>
      <c r="E97" s="390" t="s">
        <v>99</v>
      </c>
      <c r="F97" s="394" t="s">
        <v>14</v>
      </c>
      <c r="G97" s="390" t="s">
        <v>25</v>
      </c>
      <c r="H97" s="318">
        <v>208089</v>
      </c>
      <c r="I97" s="320">
        <v>42825</v>
      </c>
      <c r="J97" s="318">
        <v>1558.53</v>
      </c>
      <c r="K97" s="318">
        <v>1558.53</v>
      </c>
      <c r="L97" s="318"/>
      <c r="M97" s="308"/>
      <c r="N97" s="308"/>
      <c r="O97" s="278">
        <f aca="true" t="shared" si="10" ref="O97:O124">J97-M97-N97</f>
        <v>1558.53</v>
      </c>
      <c r="P97" s="308"/>
      <c r="Q97" s="306" t="s">
        <v>243</v>
      </c>
      <c r="R97" s="264" t="s">
        <v>244</v>
      </c>
      <c r="S97" s="264" t="s">
        <v>242</v>
      </c>
      <c r="T97" s="265">
        <v>16803.15</v>
      </c>
    </row>
    <row r="98" spans="1:16" ht="12.75" customHeight="1">
      <c r="A98" s="445"/>
      <c r="B98" s="447"/>
      <c r="C98" s="395"/>
      <c r="D98" s="364"/>
      <c r="E98" s="391"/>
      <c r="F98" s="395"/>
      <c r="G98" s="391"/>
      <c r="H98" s="318">
        <v>208086</v>
      </c>
      <c r="I98" s="320">
        <v>42825</v>
      </c>
      <c r="J98" s="318">
        <v>8827.21</v>
      </c>
      <c r="K98" s="318">
        <v>8827.21</v>
      </c>
      <c r="L98" s="318"/>
      <c r="M98" s="308"/>
      <c r="N98" s="308"/>
      <c r="O98" s="278">
        <f t="shared" si="10"/>
        <v>8827.21</v>
      </c>
      <c r="P98" s="308"/>
    </row>
    <row r="99" spans="1:16" ht="12.75" customHeight="1">
      <c r="A99" s="445"/>
      <c r="B99" s="447"/>
      <c r="C99" s="395"/>
      <c r="D99" s="364"/>
      <c r="E99" s="391"/>
      <c r="F99" s="395"/>
      <c r="G99" s="391"/>
      <c r="H99" s="318">
        <v>208088</v>
      </c>
      <c r="I99" s="320">
        <v>42825</v>
      </c>
      <c r="J99" s="318">
        <v>2350.07</v>
      </c>
      <c r="K99" s="318">
        <v>2350.07</v>
      </c>
      <c r="L99" s="318"/>
      <c r="M99" s="308"/>
      <c r="N99" s="308"/>
      <c r="O99" s="278">
        <f t="shared" si="10"/>
        <v>2350.07</v>
      </c>
      <c r="P99" s="308"/>
    </row>
    <row r="100" spans="1:16" ht="12.75" customHeight="1">
      <c r="A100" s="445"/>
      <c r="B100" s="447"/>
      <c r="C100" s="395"/>
      <c r="D100" s="364"/>
      <c r="E100" s="391"/>
      <c r="F100" s="395"/>
      <c r="G100" s="391"/>
      <c r="H100" s="318">
        <v>208087</v>
      </c>
      <c r="I100" s="320">
        <v>42825</v>
      </c>
      <c r="J100" s="318">
        <v>4897.26</v>
      </c>
      <c r="K100" s="318">
        <v>4897.26</v>
      </c>
      <c r="L100" s="318"/>
      <c r="M100" s="308"/>
      <c r="N100" s="308"/>
      <c r="O100" s="278">
        <f t="shared" si="10"/>
        <v>4897.26</v>
      </c>
      <c r="P100" s="308"/>
    </row>
    <row r="101" spans="1:16" ht="12.75" customHeight="1">
      <c r="A101" s="445"/>
      <c r="B101" s="447"/>
      <c r="C101" s="395"/>
      <c r="D101" s="364"/>
      <c r="E101" s="391"/>
      <c r="F101" s="395"/>
      <c r="G101" s="391"/>
      <c r="H101" s="318">
        <v>208205</v>
      </c>
      <c r="I101" s="320">
        <v>42855</v>
      </c>
      <c r="J101" s="318">
        <v>4226.23</v>
      </c>
      <c r="K101" s="318">
        <v>4226.23</v>
      </c>
      <c r="L101" s="318"/>
      <c r="M101" s="308"/>
      <c r="N101" s="308"/>
      <c r="O101" s="278">
        <f>J101-M101-N101-O101</f>
        <v>0</v>
      </c>
      <c r="P101" s="318">
        <v>4226.23</v>
      </c>
    </row>
    <row r="102" spans="1:16" ht="12.75" customHeight="1">
      <c r="A102" s="445"/>
      <c r="B102" s="447"/>
      <c r="C102" s="395"/>
      <c r="D102" s="364"/>
      <c r="E102" s="391"/>
      <c r="F102" s="395"/>
      <c r="G102" s="391"/>
      <c r="H102" s="318">
        <v>208203</v>
      </c>
      <c r="I102" s="320">
        <v>42855</v>
      </c>
      <c r="J102" s="318">
        <v>12306.54</v>
      </c>
      <c r="K102" s="318">
        <v>12053.04</v>
      </c>
      <c r="L102" s="318"/>
      <c r="M102" s="308"/>
      <c r="N102" s="308">
        <v>253.5</v>
      </c>
      <c r="O102" s="278">
        <f>J102-M102-N102-O102</f>
        <v>0</v>
      </c>
      <c r="P102" s="318">
        <v>12053.04</v>
      </c>
    </row>
    <row r="103" spans="1:16" ht="12.75" customHeight="1">
      <c r="A103" s="445"/>
      <c r="B103" s="447"/>
      <c r="C103" s="395"/>
      <c r="D103" s="364"/>
      <c r="E103" s="391"/>
      <c r="F103" s="395"/>
      <c r="G103" s="391"/>
      <c r="H103" s="318">
        <v>208204</v>
      </c>
      <c r="I103" s="320">
        <v>42855</v>
      </c>
      <c r="J103" s="318">
        <v>7279.43</v>
      </c>
      <c r="K103" s="318">
        <v>7279.43</v>
      </c>
      <c r="L103" s="318"/>
      <c r="M103" s="308"/>
      <c r="N103" s="308"/>
      <c r="O103" s="278">
        <f>J103-M103-N103-O103</f>
        <v>0</v>
      </c>
      <c r="P103" s="318">
        <v>7279.43</v>
      </c>
    </row>
    <row r="104" spans="1:16" ht="12.75" customHeight="1">
      <c r="A104" s="445"/>
      <c r="B104" s="447"/>
      <c r="C104" s="395"/>
      <c r="D104" s="364"/>
      <c r="E104" s="391"/>
      <c r="F104" s="395"/>
      <c r="G104" s="391"/>
      <c r="H104" s="318">
        <v>208206</v>
      </c>
      <c r="I104" s="320">
        <v>42855</v>
      </c>
      <c r="J104" s="330">
        <v>2350.07</v>
      </c>
      <c r="K104" s="330">
        <v>2350.07</v>
      </c>
      <c r="L104" s="330"/>
      <c r="M104" s="287"/>
      <c r="N104" s="287"/>
      <c r="O104" s="278">
        <f>J104-M104-N104-O104</f>
        <v>0</v>
      </c>
      <c r="P104" s="330">
        <v>2350.07</v>
      </c>
    </row>
    <row r="105" spans="1:16" ht="12.75">
      <c r="A105" s="207"/>
      <c r="B105" s="243" t="s">
        <v>13</v>
      </c>
      <c r="C105" s="118"/>
      <c r="D105" s="97"/>
      <c r="E105" s="25"/>
      <c r="F105" s="155"/>
      <c r="G105" s="25"/>
      <c r="H105" s="326"/>
      <c r="I105" s="327"/>
      <c r="J105" s="328">
        <f aca="true" t="shared" si="11" ref="J105:P105">SUM(J97:J104)</f>
        <v>43795.34</v>
      </c>
      <c r="K105" s="328">
        <f t="shared" si="11"/>
        <v>43541.84</v>
      </c>
      <c r="L105" s="328">
        <f t="shared" si="11"/>
        <v>0</v>
      </c>
      <c r="M105" s="24">
        <f t="shared" si="11"/>
        <v>0</v>
      </c>
      <c r="N105" s="24">
        <f t="shared" si="11"/>
        <v>253.5</v>
      </c>
      <c r="O105" s="24">
        <v>17633.07</v>
      </c>
      <c r="P105" s="24">
        <f t="shared" si="11"/>
        <v>25908.77</v>
      </c>
    </row>
    <row r="106" spans="1:20" ht="12.75">
      <c r="A106" s="444">
        <v>10</v>
      </c>
      <c r="B106" s="456" t="s">
        <v>68</v>
      </c>
      <c r="C106" s="422" t="s">
        <v>53</v>
      </c>
      <c r="D106" s="423">
        <v>230</v>
      </c>
      <c r="E106" s="415" t="s">
        <v>99</v>
      </c>
      <c r="F106" s="414" t="s">
        <v>53</v>
      </c>
      <c r="G106" s="415" t="s">
        <v>55</v>
      </c>
      <c r="H106" s="318">
        <v>72009013</v>
      </c>
      <c r="I106" s="320">
        <v>42821</v>
      </c>
      <c r="J106" s="319">
        <v>340.64</v>
      </c>
      <c r="K106" s="318">
        <v>0</v>
      </c>
      <c r="L106" s="318"/>
      <c r="M106" s="308"/>
      <c r="N106" s="308">
        <v>340.64</v>
      </c>
      <c r="O106" s="278">
        <f t="shared" si="10"/>
        <v>0</v>
      </c>
      <c r="P106" s="308"/>
      <c r="Q106" s="306" t="s">
        <v>245</v>
      </c>
      <c r="R106" s="264" t="s">
        <v>246</v>
      </c>
      <c r="S106" s="264" t="s">
        <v>247</v>
      </c>
      <c r="T106" s="265">
        <v>4651.68</v>
      </c>
    </row>
    <row r="107" spans="1:17" ht="12.75">
      <c r="A107" s="445"/>
      <c r="B107" s="456"/>
      <c r="C107" s="422"/>
      <c r="D107" s="423"/>
      <c r="E107" s="415"/>
      <c r="F107" s="414"/>
      <c r="G107" s="415"/>
      <c r="H107" s="318">
        <v>72009019</v>
      </c>
      <c r="I107" s="320">
        <v>42821</v>
      </c>
      <c r="J107" s="319">
        <v>56.77</v>
      </c>
      <c r="K107" s="318">
        <v>56.77</v>
      </c>
      <c r="L107" s="318"/>
      <c r="M107" s="308"/>
      <c r="N107" s="308"/>
      <c r="O107" s="278">
        <f t="shared" si="10"/>
        <v>56.77</v>
      </c>
      <c r="P107" s="308"/>
      <c r="Q107" s="309">
        <v>10976.5</v>
      </c>
    </row>
    <row r="108" spans="1:16" ht="12.75">
      <c r="A108" s="445"/>
      <c r="B108" s="456"/>
      <c r="C108" s="422"/>
      <c r="D108" s="423"/>
      <c r="E108" s="415"/>
      <c r="F108" s="414"/>
      <c r="G108" s="415"/>
      <c r="H108" s="318">
        <v>72009106</v>
      </c>
      <c r="I108" s="320">
        <v>42823</v>
      </c>
      <c r="J108" s="319">
        <v>193.82</v>
      </c>
      <c r="K108" s="318">
        <v>0</v>
      </c>
      <c r="L108" s="318"/>
      <c r="M108" s="308"/>
      <c r="N108" s="318">
        <v>193.82</v>
      </c>
      <c r="O108" s="278">
        <f t="shared" si="10"/>
        <v>0</v>
      </c>
      <c r="P108" s="308"/>
    </row>
    <row r="109" spans="1:16" ht="12.75">
      <c r="A109" s="445"/>
      <c r="B109" s="456"/>
      <c r="C109" s="422"/>
      <c r="D109" s="423"/>
      <c r="E109" s="415"/>
      <c r="F109" s="414"/>
      <c r="G109" s="415"/>
      <c r="H109" s="318">
        <v>72009009</v>
      </c>
      <c r="I109" s="320">
        <v>42824</v>
      </c>
      <c r="J109" s="319">
        <v>15140</v>
      </c>
      <c r="K109" s="318">
        <v>14198.32</v>
      </c>
      <c r="L109" s="318"/>
      <c r="M109" s="308"/>
      <c r="N109" s="308">
        <v>941.68</v>
      </c>
      <c r="O109" s="278">
        <f t="shared" si="10"/>
        <v>14198.32</v>
      </c>
      <c r="P109" s="308"/>
    </row>
    <row r="110" spans="1:16" ht="12.75">
      <c r="A110" s="445"/>
      <c r="B110" s="456"/>
      <c r="C110" s="422"/>
      <c r="D110" s="423"/>
      <c r="E110" s="415"/>
      <c r="F110" s="414"/>
      <c r="G110" s="415"/>
      <c r="H110" s="318">
        <v>72009010</v>
      </c>
      <c r="I110" s="320">
        <v>42824</v>
      </c>
      <c r="J110" s="319">
        <v>577.67</v>
      </c>
      <c r="K110" s="318">
        <v>577.67</v>
      </c>
      <c r="L110" s="318"/>
      <c r="M110" s="308"/>
      <c r="N110" s="308"/>
      <c r="O110" s="278">
        <f t="shared" si="10"/>
        <v>577.67</v>
      </c>
      <c r="P110" s="308"/>
    </row>
    <row r="111" spans="1:16" ht="12.75">
      <c r="A111" s="445"/>
      <c r="B111" s="456"/>
      <c r="C111" s="422"/>
      <c r="D111" s="423"/>
      <c r="E111" s="415"/>
      <c r="F111" s="414"/>
      <c r="G111" s="415"/>
      <c r="H111" s="318">
        <v>72009370</v>
      </c>
      <c r="I111" s="320">
        <v>42853</v>
      </c>
      <c r="J111" s="319">
        <v>1155.34</v>
      </c>
      <c r="K111" s="318">
        <v>1155.34</v>
      </c>
      <c r="L111" s="318"/>
      <c r="M111" s="308"/>
      <c r="N111" s="308"/>
      <c r="O111" s="278">
        <v>0</v>
      </c>
      <c r="P111" s="318">
        <v>1155.34</v>
      </c>
    </row>
    <row r="112" spans="1:16" ht="12.75">
      <c r="A112" s="445"/>
      <c r="B112" s="456"/>
      <c r="C112" s="422"/>
      <c r="D112" s="423"/>
      <c r="E112" s="415"/>
      <c r="F112" s="414"/>
      <c r="G112" s="415"/>
      <c r="H112" s="318">
        <v>72009366</v>
      </c>
      <c r="I112" s="320">
        <v>42855</v>
      </c>
      <c r="J112" s="319">
        <v>1324.75</v>
      </c>
      <c r="K112" s="318">
        <v>0</v>
      </c>
      <c r="L112" s="318"/>
      <c r="M112" s="308"/>
      <c r="N112" s="318">
        <v>1324.75</v>
      </c>
      <c r="O112" s="278">
        <f t="shared" si="10"/>
        <v>0</v>
      </c>
      <c r="P112" s="318">
        <v>0</v>
      </c>
    </row>
    <row r="113" spans="1:16" ht="12.75">
      <c r="A113" s="445"/>
      <c r="B113" s="456"/>
      <c r="C113" s="422"/>
      <c r="D113" s="423"/>
      <c r="E113" s="415"/>
      <c r="F113" s="414"/>
      <c r="G113" s="415"/>
      <c r="H113" s="318">
        <v>72009368</v>
      </c>
      <c r="I113" s="320">
        <v>42853</v>
      </c>
      <c r="J113" s="319">
        <v>577.67</v>
      </c>
      <c r="K113" s="318">
        <v>0</v>
      </c>
      <c r="L113" s="318"/>
      <c r="M113" s="308"/>
      <c r="N113" s="318">
        <v>577.67</v>
      </c>
      <c r="O113" s="278">
        <v>0</v>
      </c>
      <c r="P113" s="318">
        <v>0</v>
      </c>
    </row>
    <row r="114" spans="1:16" ht="12.75">
      <c r="A114" s="445"/>
      <c r="B114" s="456"/>
      <c r="C114" s="422"/>
      <c r="D114" s="423"/>
      <c r="E114" s="415"/>
      <c r="F114" s="414"/>
      <c r="G114" s="415"/>
      <c r="H114" s="318">
        <v>72009364</v>
      </c>
      <c r="I114" s="320">
        <v>42854</v>
      </c>
      <c r="J114" s="319">
        <v>2907.3</v>
      </c>
      <c r="K114" s="319">
        <v>2907.3</v>
      </c>
      <c r="L114" s="318"/>
      <c r="M114" s="308"/>
      <c r="N114" s="308"/>
      <c r="O114" s="278">
        <v>0</v>
      </c>
      <c r="P114" s="319">
        <v>2907.3</v>
      </c>
    </row>
    <row r="115" spans="1:16" ht="12.75">
      <c r="A115" s="445"/>
      <c r="B115" s="456"/>
      <c r="C115" s="422"/>
      <c r="D115" s="423"/>
      <c r="E115" s="415"/>
      <c r="F115" s="414"/>
      <c r="G115" s="415"/>
      <c r="H115" s="318"/>
      <c r="I115" s="321"/>
      <c r="J115" s="318"/>
      <c r="K115" s="318"/>
      <c r="L115" s="318"/>
      <c r="M115" s="308"/>
      <c r="N115" s="308"/>
      <c r="O115" s="278">
        <f t="shared" si="10"/>
        <v>0</v>
      </c>
      <c r="P115" s="308"/>
    </row>
    <row r="116" spans="1:16" ht="12.75">
      <c r="A116" s="207"/>
      <c r="B116" s="243" t="s">
        <v>13</v>
      </c>
      <c r="C116" s="118"/>
      <c r="D116" s="97"/>
      <c r="E116" s="25"/>
      <c r="F116" s="155"/>
      <c r="G116" s="25"/>
      <c r="H116" s="326"/>
      <c r="I116" s="327"/>
      <c r="J116" s="328">
        <f aca="true" t="shared" si="12" ref="J116:P116">SUM(J106:J115)</f>
        <v>22273.959999999995</v>
      </c>
      <c r="K116" s="328">
        <f t="shared" si="12"/>
        <v>18895.4</v>
      </c>
      <c r="L116" s="328">
        <f t="shared" si="12"/>
        <v>0</v>
      </c>
      <c r="M116" s="24">
        <f t="shared" si="12"/>
        <v>0</v>
      </c>
      <c r="N116" s="24">
        <f t="shared" si="12"/>
        <v>3378.56</v>
      </c>
      <c r="O116" s="24">
        <f t="shared" si="12"/>
        <v>14832.76</v>
      </c>
      <c r="P116" s="24">
        <f t="shared" si="12"/>
        <v>4062.6400000000003</v>
      </c>
    </row>
    <row r="117" spans="1:16" ht="12.75">
      <c r="A117" s="463">
        <v>11</v>
      </c>
      <c r="B117" s="447" t="s">
        <v>46</v>
      </c>
      <c r="C117" s="399"/>
      <c r="D117" s="401"/>
      <c r="E117" s="401"/>
      <c r="F117" s="399"/>
      <c r="G117" s="401"/>
      <c r="H117" s="308">
        <v>8493</v>
      </c>
      <c r="I117" s="329">
        <v>42854</v>
      </c>
      <c r="J117" s="308">
        <v>189.25</v>
      </c>
      <c r="K117" s="308">
        <v>189.25</v>
      </c>
      <c r="L117" s="308"/>
      <c r="M117" s="308"/>
      <c r="N117" s="308"/>
      <c r="O117" s="278">
        <f t="shared" si="10"/>
        <v>189.25</v>
      </c>
      <c r="P117" s="277"/>
    </row>
    <row r="118" spans="1:16" ht="12.75">
      <c r="A118" s="463"/>
      <c r="B118" s="447"/>
      <c r="C118" s="399"/>
      <c r="D118" s="401"/>
      <c r="E118" s="401"/>
      <c r="F118" s="399"/>
      <c r="G118" s="401"/>
      <c r="H118" s="308">
        <v>8491</v>
      </c>
      <c r="I118" s="329">
        <v>42854</v>
      </c>
      <c r="J118" s="308">
        <v>1056.4</v>
      </c>
      <c r="K118" s="308">
        <v>1056.4</v>
      </c>
      <c r="L118" s="308"/>
      <c r="M118" s="308"/>
      <c r="N118" s="308"/>
      <c r="O118" s="278">
        <f t="shared" si="10"/>
        <v>1056.4</v>
      </c>
      <c r="P118" s="279"/>
    </row>
    <row r="119" spans="1:16" ht="12.75">
      <c r="A119" s="463"/>
      <c r="B119" s="447"/>
      <c r="C119" s="399"/>
      <c r="D119" s="401"/>
      <c r="E119" s="401"/>
      <c r="F119" s="399"/>
      <c r="G119" s="401"/>
      <c r="H119" s="308">
        <v>8488</v>
      </c>
      <c r="I119" s="329">
        <v>42854</v>
      </c>
      <c r="J119" s="308">
        <v>7957.54</v>
      </c>
      <c r="K119" s="308">
        <v>7957.54</v>
      </c>
      <c r="L119" s="308"/>
      <c r="M119" s="308"/>
      <c r="N119" s="308"/>
      <c r="O119" s="278">
        <f t="shared" si="10"/>
        <v>7957.54</v>
      </c>
      <c r="P119" s="277"/>
    </row>
    <row r="120" spans="1:16" ht="12.75">
      <c r="A120" s="463"/>
      <c r="B120" s="447"/>
      <c r="C120" s="399"/>
      <c r="D120" s="401"/>
      <c r="E120" s="401"/>
      <c r="F120" s="399"/>
      <c r="G120" s="401"/>
      <c r="H120" s="308">
        <v>8492</v>
      </c>
      <c r="I120" s="329">
        <v>42854</v>
      </c>
      <c r="J120" s="308">
        <v>22452.35</v>
      </c>
      <c r="K120" s="308">
        <v>22452.35</v>
      </c>
      <c r="L120" s="308"/>
      <c r="M120" s="308"/>
      <c r="N120" s="308"/>
      <c r="O120" s="278">
        <f t="shared" si="10"/>
        <v>22452.35</v>
      </c>
      <c r="P120" s="279"/>
    </row>
    <row r="121" spans="1:16" ht="12.75">
      <c r="A121" s="463"/>
      <c r="B121" s="447"/>
      <c r="C121" s="399"/>
      <c r="D121" s="401"/>
      <c r="E121" s="401"/>
      <c r="F121" s="399"/>
      <c r="G121" s="401"/>
      <c r="H121" s="308">
        <v>8489</v>
      </c>
      <c r="I121" s="329">
        <v>42854</v>
      </c>
      <c r="J121" s="308">
        <v>4274.68</v>
      </c>
      <c r="K121" s="308">
        <v>4274.68</v>
      </c>
      <c r="L121" s="308"/>
      <c r="M121" s="308"/>
      <c r="N121" s="308"/>
      <c r="O121" s="278">
        <f t="shared" si="10"/>
        <v>4274.68</v>
      </c>
      <c r="P121" s="277"/>
    </row>
    <row r="122" spans="1:16" ht="12.75">
      <c r="A122" s="463"/>
      <c r="B122" s="447"/>
      <c r="C122" s="399"/>
      <c r="D122" s="401"/>
      <c r="E122" s="401"/>
      <c r="F122" s="399"/>
      <c r="G122" s="401"/>
      <c r="H122" s="308">
        <v>8490</v>
      </c>
      <c r="I122" s="329">
        <v>42854</v>
      </c>
      <c r="J122" s="361">
        <v>1014.8</v>
      </c>
      <c r="K122" s="361">
        <v>1014.8</v>
      </c>
      <c r="L122" s="308"/>
      <c r="M122" s="308"/>
      <c r="N122" s="308"/>
      <c r="O122" s="278">
        <f t="shared" si="10"/>
        <v>1014.8</v>
      </c>
      <c r="P122" s="277"/>
    </row>
    <row r="123" spans="1:16" ht="12.75">
      <c r="A123" s="463"/>
      <c r="B123" s="447"/>
      <c r="C123" s="399"/>
      <c r="D123" s="401"/>
      <c r="E123" s="401"/>
      <c r="F123" s="399"/>
      <c r="G123" s="401"/>
      <c r="H123" s="308"/>
      <c r="I123" s="329"/>
      <c r="J123" s="308"/>
      <c r="K123" s="308"/>
      <c r="L123" s="308"/>
      <c r="M123" s="308"/>
      <c r="N123" s="308"/>
      <c r="O123" s="278">
        <f t="shared" si="10"/>
        <v>0</v>
      </c>
      <c r="P123" s="277"/>
    </row>
    <row r="124" spans="1:16" ht="12.75">
      <c r="A124" s="463"/>
      <c r="B124" s="447"/>
      <c r="C124" s="399"/>
      <c r="D124" s="401"/>
      <c r="E124" s="401"/>
      <c r="F124" s="399"/>
      <c r="G124" s="401"/>
      <c r="H124" s="308"/>
      <c r="I124" s="329"/>
      <c r="J124" s="308"/>
      <c r="K124" s="308"/>
      <c r="L124" s="308"/>
      <c r="M124" s="308"/>
      <c r="N124" s="308"/>
      <c r="O124" s="278">
        <f t="shared" si="10"/>
        <v>0</v>
      </c>
      <c r="P124" s="277"/>
    </row>
    <row r="125" spans="1:16" ht="12.75">
      <c r="A125" s="207"/>
      <c r="B125" s="243" t="s">
        <v>13</v>
      </c>
      <c r="C125" s="214"/>
      <c r="D125" s="3"/>
      <c r="E125" s="215"/>
      <c r="F125" s="216"/>
      <c r="G125" s="215"/>
      <c r="H125" s="348"/>
      <c r="I125" s="349"/>
      <c r="J125" s="24">
        <f aca="true" t="shared" si="13" ref="J125:P125">SUM(J117:J124)</f>
        <v>36945.020000000004</v>
      </c>
      <c r="K125" s="24">
        <f t="shared" si="13"/>
        <v>36945.020000000004</v>
      </c>
      <c r="L125" s="24">
        <f t="shared" si="13"/>
        <v>0</v>
      </c>
      <c r="M125" s="24">
        <f t="shared" si="13"/>
        <v>0</v>
      </c>
      <c r="N125" s="24">
        <f t="shared" si="13"/>
        <v>0</v>
      </c>
      <c r="O125" s="24">
        <f t="shared" si="13"/>
        <v>36945.020000000004</v>
      </c>
      <c r="P125" s="24">
        <f t="shared" si="13"/>
        <v>0</v>
      </c>
    </row>
    <row r="126" spans="1:16" ht="12.75">
      <c r="A126" s="463">
        <v>12</v>
      </c>
      <c r="B126" s="447" t="s">
        <v>52</v>
      </c>
      <c r="C126" s="436"/>
      <c r="D126" s="408"/>
      <c r="E126" s="469"/>
      <c r="F126" s="436"/>
      <c r="G126" s="408"/>
      <c r="H126" s="318">
        <v>1747</v>
      </c>
      <c r="I126" s="320">
        <v>42825</v>
      </c>
      <c r="J126" s="318">
        <v>132.48</v>
      </c>
      <c r="K126" s="318">
        <v>132.48</v>
      </c>
      <c r="L126" s="318"/>
      <c r="M126" s="277"/>
      <c r="N126" s="277"/>
      <c r="O126" s="278">
        <f aca="true" t="shared" si="14" ref="O126:O135">J126-M126-N126</f>
        <v>132.48</v>
      </c>
      <c r="P126" s="277"/>
    </row>
    <row r="127" spans="1:16" ht="12.75">
      <c r="A127" s="463"/>
      <c r="B127" s="447"/>
      <c r="C127" s="436"/>
      <c r="D127" s="408"/>
      <c r="E127" s="469"/>
      <c r="F127" s="436"/>
      <c r="G127" s="408"/>
      <c r="H127" s="318">
        <v>1543</v>
      </c>
      <c r="I127" s="320">
        <v>42825</v>
      </c>
      <c r="J127" s="319">
        <v>182.94</v>
      </c>
      <c r="K127" s="319">
        <v>182.94</v>
      </c>
      <c r="L127" s="319"/>
      <c r="M127" s="279"/>
      <c r="N127" s="279"/>
      <c r="O127" s="278">
        <f t="shared" si="14"/>
        <v>182.94</v>
      </c>
      <c r="P127" s="277"/>
    </row>
    <row r="128" spans="1:16" ht="12.75">
      <c r="A128" s="463"/>
      <c r="B128" s="447"/>
      <c r="C128" s="436"/>
      <c r="D128" s="408"/>
      <c r="E128" s="469"/>
      <c r="F128" s="436"/>
      <c r="G128" s="408"/>
      <c r="H128" s="318">
        <v>1756</v>
      </c>
      <c r="I128" s="357" t="s">
        <v>279</v>
      </c>
      <c r="J128" s="318">
        <v>138.78</v>
      </c>
      <c r="K128" s="318">
        <v>138.78</v>
      </c>
      <c r="L128" s="318"/>
      <c r="M128" s="277"/>
      <c r="N128" s="277"/>
      <c r="O128" s="278">
        <f t="shared" si="14"/>
        <v>138.78</v>
      </c>
      <c r="P128" s="279"/>
    </row>
    <row r="129" spans="1:16" ht="12.75">
      <c r="A129" s="463"/>
      <c r="B129" s="447"/>
      <c r="C129" s="436"/>
      <c r="D129" s="408"/>
      <c r="E129" s="469"/>
      <c r="F129" s="436"/>
      <c r="G129" s="408"/>
      <c r="H129" s="318">
        <v>1314</v>
      </c>
      <c r="I129" s="357" t="s">
        <v>279</v>
      </c>
      <c r="J129" s="319">
        <v>161.51</v>
      </c>
      <c r="K129" s="319">
        <v>161.51</v>
      </c>
      <c r="L129" s="319"/>
      <c r="M129" s="279"/>
      <c r="N129" s="279"/>
      <c r="O129" s="278">
        <f t="shared" si="14"/>
        <v>161.51</v>
      </c>
      <c r="P129" s="277"/>
    </row>
    <row r="130" spans="1:16" ht="12.75">
      <c r="A130" s="463"/>
      <c r="B130" s="447"/>
      <c r="C130" s="436"/>
      <c r="D130" s="408"/>
      <c r="E130" s="469"/>
      <c r="F130" s="436"/>
      <c r="G130" s="408"/>
      <c r="H130" s="318">
        <v>1960</v>
      </c>
      <c r="I130" s="357" t="s">
        <v>279</v>
      </c>
      <c r="J130" s="318">
        <v>176.63</v>
      </c>
      <c r="K130" s="318">
        <v>176.63</v>
      </c>
      <c r="L130" s="318"/>
      <c r="M130" s="277"/>
      <c r="N130" s="277"/>
      <c r="O130" s="278">
        <f t="shared" si="14"/>
        <v>176.63</v>
      </c>
      <c r="P130" s="279"/>
    </row>
    <row r="131" spans="1:16" ht="12.75">
      <c r="A131" s="463"/>
      <c r="B131" s="447"/>
      <c r="C131" s="436"/>
      <c r="D131" s="408"/>
      <c r="E131" s="469"/>
      <c r="F131" s="436"/>
      <c r="G131" s="408"/>
      <c r="H131" s="318">
        <v>1253</v>
      </c>
      <c r="I131" s="357" t="s">
        <v>279</v>
      </c>
      <c r="J131" s="318">
        <v>340.66</v>
      </c>
      <c r="K131" s="318">
        <v>340.66</v>
      </c>
      <c r="L131" s="318"/>
      <c r="M131" s="277"/>
      <c r="N131" s="277"/>
      <c r="O131" s="278">
        <f t="shared" si="14"/>
        <v>340.66</v>
      </c>
      <c r="P131" s="277"/>
    </row>
    <row r="132" spans="1:16" ht="12.75">
      <c r="A132" s="463"/>
      <c r="B132" s="447"/>
      <c r="C132" s="436"/>
      <c r="D132" s="408"/>
      <c r="E132" s="469"/>
      <c r="F132" s="436"/>
      <c r="G132" s="408"/>
      <c r="H132" s="325">
        <v>1961</v>
      </c>
      <c r="I132" s="357" t="s">
        <v>279</v>
      </c>
      <c r="J132" s="317">
        <v>378.5</v>
      </c>
      <c r="K132" s="317">
        <v>378.5</v>
      </c>
      <c r="L132" s="317"/>
      <c r="M132" s="288"/>
      <c r="N132" s="288"/>
      <c r="O132" s="278">
        <f t="shared" si="14"/>
        <v>378.5</v>
      </c>
      <c r="P132" s="277"/>
    </row>
    <row r="133" spans="1:16" ht="12.75">
      <c r="A133" s="463"/>
      <c r="B133" s="447"/>
      <c r="C133" s="436"/>
      <c r="D133" s="408"/>
      <c r="E133" s="469"/>
      <c r="F133" s="436"/>
      <c r="G133" s="408"/>
      <c r="H133" s="325">
        <v>492</v>
      </c>
      <c r="I133" s="320" t="s">
        <v>280</v>
      </c>
      <c r="J133" s="318">
        <v>193.82</v>
      </c>
      <c r="K133" s="318">
        <v>193.82</v>
      </c>
      <c r="L133" s="318"/>
      <c r="M133" s="277"/>
      <c r="N133" s="277"/>
      <c r="O133" s="278">
        <f t="shared" si="14"/>
        <v>193.82</v>
      </c>
      <c r="P133" s="277"/>
    </row>
    <row r="134" spans="1:16" ht="12.75">
      <c r="A134" s="463"/>
      <c r="B134" s="447"/>
      <c r="C134" s="436"/>
      <c r="D134" s="408"/>
      <c r="E134" s="469"/>
      <c r="F134" s="436"/>
      <c r="G134" s="408"/>
      <c r="H134" s="325">
        <v>1962</v>
      </c>
      <c r="I134" s="357" t="s">
        <v>279</v>
      </c>
      <c r="J134" s="318">
        <v>2519.66</v>
      </c>
      <c r="K134" s="318">
        <v>2325.84</v>
      </c>
      <c r="L134" s="318"/>
      <c r="M134" s="277"/>
      <c r="N134" s="277">
        <v>193.82</v>
      </c>
      <c r="O134" s="277">
        <f t="shared" si="14"/>
        <v>2325.8399999999997</v>
      </c>
      <c r="P134" s="277"/>
    </row>
    <row r="135" spans="1:16" ht="12.75">
      <c r="A135" s="463"/>
      <c r="B135" s="447"/>
      <c r="C135" s="436"/>
      <c r="D135" s="408"/>
      <c r="E135" s="469"/>
      <c r="F135" s="436"/>
      <c r="G135" s="408"/>
      <c r="H135" s="325">
        <v>1963</v>
      </c>
      <c r="I135" s="320" t="s">
        <v>279</v>
      </c>
      <c r="J135" s="319">
        <v>6245.25</v>
      </c>
      <c r="K135" s="319">
        <v>6056</v>
      </c>
      <c r="L135" s="319" t="s">
        <v>283</v>
      </c>
      <c r="M135" s="279"/>
      <c r="N135" s="279">
        <v>189.25</v>
      </c>
      <c r="O135" s="278">
        <f t="shared" si="14"/>
        <v>6056</v>
      </c>
      <c r="P135" s="277"/>
    </row>
    <row r="136" spans="1:16" ht="12.75">
      <c r="A136" s="463"/>
      <c r="B136" s="447"/>
      <c r="C136" s="436"/>
      <c r="D136" s="408"/>
      <c r="E136" s="469"/>
      <c r="F136" s="436"/>
      <c r="G136" s="408"/>
      <c r="H136" s="318">
        <v>2180</v>
      </c>
      <c r="I136" s="320">
        <v>42855</v>
      </c>
      <c r="J136" s="318">
        <v>119.86</v>
      </c>
      <c r="K136" s="318">
        <v>119.86</v>
      </c>
      <c r="L136" s="318"/>
      <c r="M136" s="277"/>
      <c r="N136" s="277"/>
      <c r="O136" s="278">
        <v>0</v>
      </c>
      <c r="P136" s="318">
        <v>119.86</v>
      </c>
    </row>
    <row r="137" spans="1:16" ht="12.75">
      <c r="A137" s="463"/>
      <c r="B137" s="447"/>
      <c r="C137" s="436"/>
      <c r="D137" s="408"/>
      <c r="E137" s="469"/>
      <c r="F137" s="436"/>
      <c r="G137" s="408"/>
      <c r="H137" s="318">
        <v>2181</v>
      </c>
      <c r="I137" s="320">
        <v>42855</v>
      </c>
      <c r="J137" s="319">
        <v>176.63</v>
      </c>
      <c r="K137" s="319">
        <v>176.63</v>
      </c>
      <c r="L137" s="318"/>
      <c r="M137" s="277"/>
      <c r="N137" s="277"/>
      <c r="O137" s="278">
        <v>0</v>
      </c>
      <c r="P137" s="319">
        <v>176.63</v>
      </c>
    </row>
    <row r="138" spans="1:16" ht="12.75">
      <c r="A138" s="463"/>
      <c r="B138" s="447"/>
      <c r="C138" s="436"/>
      <c r="D138" s="408"/>
      <c r="E138" s="469"/>
      <c r="F138" s="436"/>
      <c r="G138" s="408"/>
      <c r="H138" s="318">
        <v>2132</v>
      </c>
      <c r="I138" s="320">
        <v>42855</v>
      </c>
      <c r="J138" s="319">
        <v>164.02</v>
      </c>
      <c r="K138" s="319">
        <v>164.02</v>
      </c>
      <c r="L138" s="319"/>
      <c r="M138" s="279"/>
      <c r="N138" s="279"/>
      <c r="O138" s="278">
        <v>0</v>
      </c>
      <c r="P138" s="319">
        <v>164.02</v>
      </c>
    </row>
    <row r="139" spans="1:16" ht="12.75">
      <c r="A139" s="463"/>
      <c r="B139" s="447"/>
      <c r="C139" s="436"/>
      <c r="D139" s="408"/>
      <c r="E139" s="469"/>
      <c r="F139" s="436"/>
      <c r="G139" s="408"/>
      <c r="H139" s="318">
        <v>2344</v>
      </c>
      <c r="I139" s="320">
        <v>42855</v>
      </c>
      <c r="J139" s="360">
        <v>2713.48</v>
      </c>
      <c r="K139" s="360">
        <v>2519.66</v>
      </c>
      <c r="L139" s="318"/>
      <c r="M139" s="277"/>
      <c r="N139" s="277">
        <v>193.82</v>
      </c>
      <c r="O139" s="278">
        <v>0</v>
      </c>
      <c r="P139" s="360">
        <v>2519.66</v>
      </c>
    </row>
    <row r="140" spans="1:16" ht="12.75">
      <c r="A140" s="463"/>
      <c r="B140" s="447"/>
      <c r="C140" s="436"/>
      <c r="D140" s="408"/>
      <c r="E140" s="469"/>
      <c r="F140" s="436"/>
      <c r="G140" s="408"/>
      <c r="H140" s="318">
        <v>2343</v>
      </c>
      <c r="I140" s="320">
        <v>42855</v>
      </c>
      <c r="J140" s="319">
        <v>5299</v>
      </c>
      <c r="K140" s="319">
        <v>5109.75</v>
      </c>
      <c r="L140" s="318"/>
      <c r="M140" s="277"/>
      <c r="N140" s="279">
        <v>189.25</v>
      </c>
      <c r="O140" s="278">
        <v>0</v>
      </c>
      <c r="P140" s="319">
        <v>5109.75</v>
      </c>
    </row>
    <row r="141" spans="1:16" ht="12.75">
      <c r="A141" s="463"/>
      <c r="B141" s="447"/>
      <c r="C141" s="436"/>
      <c r="D141" s="408"/>
      <c r="E141" s="469"/>
      <c r="F141" s="436"/>
      <c r="G141" s="408"/>
      <c r="H141" s="318"/>
      <c r="I141" s="333"/>
      <c r="J141" s="319"/>
      <c r="K141" s="319"/>
      <c r="L141" s="319"/>
      <c r="M141" s="277"/>
      <c r="N141" s="277"/>
      <c r="O141" s="278">
        <f>J141-M141-N141</f>
        <v>0</v>
      </c>
      <c r="P141" s="277"/>
    </row>
    <row r="142" spans="1:16" ht="12.75">
      <c r="A142" s="464"/>
      <c r="B142" s="465"/>
      <c r="C142" s="471"/>
      <c r="D142" s="440"/>
      <c r="E142" s="470"/>
      <c r="F142" s="471"/>
      <c r="G142" s="440"/>
      <c r="H142" s="318"/>
      <c r="I142" s="333"/>
      <c r="J142" s="318"/>
      <c r="K142" s="318"/>
      <c r="L142" s="319"/>
      <c r="M142" s="277"/>
      <c r="N142" s="277"/>
      <c r="O142" s="278">
        <f>J142-M142-N142</f>
        <v>0</v>
      </c>
      <c r="P142" s="277"/>
    </row>
    <row r="143" spans="1:16" ht="12.75">
      <c r="A143" s="207"/>
      <c r="B143" s="243" t="s">
        <v>13</v>
      </c>
      <c r="C143" s="118"/>
      <c r="D143" s="54"/>
      <c r="E143" s="58"/>
      <c r="F143" s="155"/>
      <c r="G143" s="58"/>
      <c r="H143" s="335"/>
      <c r="I143" s="336"/>
      <c r="J143" s="301">
        <f aca="true" t="shared" si="15" ref="J143:P143">SUM(J126:J142)</f>
        <v>18943.22</v>
      </c>
      <c r="K143" s="301">
        <f t="shared" si="15"/>
        <v>18177.08</v>
      </c>
      <c r="L143" s="301">
        <f t="shared" si="15"/>
        <v>0</v>
      </c>
      <c r="M143" s="57">
        <f t="shared" si="15"/>
        <v>0</v>
      </c>
      <c r="N143" s="57">
        <f t="shared" si="15"/>
        <v>766.14</v>
      </c>
      <c r="O143" s="57">
        <f t="shared" si="15"/>
        <v>10087.16</v>
      </c>
      <c r="P143" s="57">
        <f t="shared" si="15"/>
        <v>8089.92</v>
      </c>
    </row>
    <row r="144" spans="1:16" ht="12.75">
      <c r="A144" s="444">
        <v>13</v>
      </c>
      <c r="B144" s="454" t="s">
        <v>33</v>
      </c>
      <c r="C144" s="394" t="s">
        <v>14</v>
      </c>
      <c r="D144" s="363">
        <v>19</v>
      </c>
      <c r="E144" s="396" t="s">
        <v>99</v>
      </c>
      <c r="F144" s="398" t="s">
        <v>14</v>
      </c>
      <c r="G144" s="467" t="s">
        <v>41</v>
      </c>
      <c r="H144" s="318">
        <v>3290</v>
      </c>
      <c r="I144" s="320">
        <v>42825</v>
      </c>
      <c r="J144" s="318">
        <v>1944.73</v>
      </c>
      <c r="K144" s="318">
        <v>1944.73</v>
      </c>
      <c r="L144" s="318"/>
      <c r="M144" s="308"/>
      <c r="N144" s="308"/>
      <c r="O144" s="278">
        <f aca="true" t="shared" si="16" ref="O144:O151">J144-M144-N144</f>
        <v>1944.73</v>
      </c>
      <c r="P144" s="57"/>
    </row>
    <row r="145" spans="1:16" ht="12.75">
      <c r="A145" s="445"/>
      <c r="B145" s="455"/>
      <c r="C145" s="395"/>
      <c r="D145" s="364"/>
      <c r="E145" s="397"/>
      <c r="F145" s="399"/>
      <c r="G145" s="468"/>
      <c r="H145" s="318">
        <v>3456</v>
      </c>
      <c r="I145" s="320">
        <v>42853</v>
      </c>
      <c r="J145" s="318">
        <v>505.04</v>
      </c>
      <c r="K145" s="318">
        <v>505.04</v>
      </c>
      <c r="L145" s="318"/>
      <c r="M145" s="277"/>
      <c r="N145" s="277"/>
      <c r="O145" s="278">
        <v>0</v>
      </c>
      <c r="P145" s="318">
        <v>505.04</v>
      </c>
    </row>
    <row r="146" spans="1:16" ht="13.5" customHeight="1">
      <c r="A146" s="445"/>
      <c r="B146" s="455"/>
      <c r="C146" s="395"/>
      <c r="D146" s="364"/>
      <c r="E146" s="397"/>
      <c r="F146" s="399"/>
      <c r="G146" s="468"/>
      <c r="H146" s="326"/>
      <c r="I146" s="337"/>
      <c r="J146" s="334"/>
      <c r="K146" s="334"/>
      <c r="L146" s="334"/>
      <c r="M146" s="283"/>
      <c r="N146" s="283"/>
      <c r="O146" s="278">
        <f t="shared" si="16"/>
        <v>0</v>
      </c>
      <c r="P146" s="57"/>
    </row>
    <row r="147" spans="1:16" ht="12.75">
      <c r="A147" s="445"/>
      <c r="B147" s="455"/>
      <c r="C147" s="395"/>
      <c r="D147" s="364"/>
      <c r="E147" s="397"/>
      <c r="F147" s="399"/>
      <c r="G147" s="468"/>
      <c r="H147" s="326"/>
      <c r="I147" s="327"/>
      <c r="J147" s="334"/>
      <c r="K147" s="334"/>
      <c r="L147" s="334"/>
      <c r="M147" s="283"/>
      <c r="N147" s="283"/>
      <c r="O147" s="278">
        <f t="shared" si="16"/>
        <v>0</v>
      </c>
      <c r="P147" s="57"/>
    </row>
    <row r="148" spans="1:16" ht="15" customHeight="1">
      <c r="A148" s="234"/>
      <c r="B148" s="243" t="s">
        <v>13</v>
      </c>
      <c r="C148" s="117"/>
      <c r="D148" s="56"/>
      <c r="E148" s="55"/>
      <c r="F148" s="138"/>
      <c r="G148" s="181"/>
      <c r="H148" s="326"/>
      <c r="I148" s="350"/>
      <c r="J148" s="301">
        <f aca="true" t="shared" si="17" ref="J148:P148">SUM(J144:J147)</f>
        <v>2449.77</v>
      </c>
      <c r="K148" s="301">
        <f t="shared" si="17"/>
        <v>2449.77</v>
      </c>
      <c r="L148" s="301">
        <f t="shared" si="17"/>
        <v>0</v>
      </c>
      <c r="M148" s="57">
        <f t="shared" si="17"/>
        <v>0</v>
      </c>
      <c r="N148" s="57">
        <f t="shared" si="17"/>
        <v>0</v>
      </c>
      <c r="O148" s="57">
        <f t="shared" si="17"/>
        <v>1944.73</v>
      </c>
      <c r="P148" s="57">
        <f t="shared" si="17"/>
        <v>505.04</v>
      </c>
    </row>
    <row r="149" spans="1:16" ht="12.75" customHeight="1">
      <c r="A149" s="234">
        <v>14</v>
      </c>
      <c r="B149" s="274" t="s">
        <v>177</v>
      </c>
      <c r="C149" s="226" t="s">
        <v>14</v>
      </c>
      <c r="D149" s="56">
        <v>16</v>
      </c>
      <c r="E149" s="236" t="s">
        <v>149</v>
      </c>
      <c r="F149" s="227" t="s">
        <v>14</v>
      </c>
      <c r="G149" s="231" t="s">
        <v>178</v>
      </c>
      <c r="H149" s="318">
        <v>20322</v>
      </c>
      <c r="I149" s="329">
        <v>42850</v>
      </c>
      <c r="J149" s="319">
        <v>4010.1</v>
      </c>
      <c r="K149" s="319">
        <v>4010.1</v>
      </c>
      <c r="L149" s="318"/>
      <c r="M149" s="308"/>
      <c r="N149" s="308"/>
      <c r="O149" s="278">
        <f t="shared" si="16"/>
        <v>4010.1</v>
      </c>
      <c r="P149" s="57"/>
    </row>
    <row r="150" spans="1:16" ht="12.75">
      <c r="A150" s="235"/>
      <c r="B150" s="275"/>
      <c r="C150" s="116"/>
      <c r="D150" s="68"/>
      <c r="E150" s="82"/>
      <c r="F150" s="153"/>
      <c r="G150" s="232"/>
      <c r="H150" s="335"/>
      <c r="I150" s="336"/>
      <c r="J150" s="342"/>
      <c r="K150" s="342"/>
      <c r="L150" s="342"/>
      <c r="M150" s="161"/>
      <c r="N150" s="161"/>
      <c r="O150" s="278">
        <f t="shared" si="16"/>
        <v>0</v>
      </c>
      <c r="P150" s="57"/>
    </row>
    <row r="151" spans="1:16" ht="12.75">
      <c r="A151" s="235"/>
      <c r="B151" s="275"/>
      <c r="C151" s="116"/>
      <c r="D151" s="68"/>
      <c r="E151" s="82"/>
      <c r="F151" s="153"/>
      <c r="G151" s="232"/>
      <c r="H151" s="326"/>
      <c r="I151" s="350"/>
      <c r="J151" s="342"/>
      <c r="K151" s="342"/>
      <c r="L151" s="342"/>
      <c r="M151" s="161"/>
      <c r="N151" s="161"/>
      <c r="O151" s="278">
        <f t="shared" si="16"/>
        <v>0</v>
      </c>
      <c r="P151" s="57"/>
    </row>
    <row r="152" spans="1:16" ht="12.75">
      <c r="A152" s="203"/>
      <c r="B152" s="243" t="s">
        <v>13</v>
      </c>
      <c r="C152" s="117"/>
      <c r="D152" s="56"/>
      <c r="E152" s="55"/>
      <c r="F152" s="138"/>
      <c r="G152" s="181"/>
      <c r="H152" s="326"/>
      <c r="I152" s="350"/>
      <c r="J152" s="301">
        <f aca="true" t="shared" si="18" ref="J152:O152">SUM(J149:J151)</f>
        <v>4010.1</v>
      </c>
      <c r="K152" s="301">
        <f t="shared" si="18"/>
        <v>4010.1</v>
      </c>
      <c r="L152" s="301">
        <f t="shared" si="18"/>
        <v>0</v>
      </c>
      <c r="M152" s="57">
        <f t="shared" si="18"/>
        <v>0</v>
      </c>
      <c r="N152" s="57">
        <f t="shared" si="18"/>
        <v>0</v>
      </c>
      <c r="O152" s="57">
        <f t="shared" si="18"/>
        <v>4010.1</v>
      </c>
      <c r="P152" s="57">
        <v>0</v>
      </c>
    </row>
    <row r="153" spans="1:16" ht="12.75" customHeight="1">
      <c r="A153" s="234">
        <v>15</v>
      </c>
      <c r="B153" s="274" t="s">
        <v>34</v>
      </c>
      <c r="C153" s="226" t="s">
        <v>19</v>
      </c>
      <c r="D153" s="56">
        <v>28</v>
      </c>
      <c r="E153" s="138" t="s">
        <v>149</v>
      </c>
      <c r="F153" s="227" t="s">
        <v>19</v>
      </c>
      <c r="G153" s="231" t="s">
        <v>47</v>
      </c>
      <c r="H153" s="326">
        <v>41</v>
      </c>
      <c r="I153" s="320">
        <v>42846</v>
      </c>
      <c r="J153" s="342">
        <v>5889.98</v>
      </c>
      <c r="K153" s="342">
        <v>5889.98</v>
      </c>
      <c r="L153" s="342"/>
      <c r="M153" s="161"/>
      <c r="N153" s="161"/>
      <c r="O153" s="161">
        <f>J153-M153-N153</f>
        <v>5889.98</v>
      </c>
      <c r="P153" s="57"/>
    </row>
    <row r="154" spans="1:16" ht="12.75">
      <c r="A154" s="235"/>
      <c r="B154" s="275"/>
      <c r="C154" s="116"/>
      <c r="D154" s="68"/>
      <c r="E154" s="127"/>
      <c r="F154" s="153"/>
      <c r="G154" s="232"/>
      <c r="H154" s="326"/>
      <c r="I154" s="350"/>
      <c r="J154" s="342"/>
      <c r="K154" s="342"/>
      <c r="L154" s="342"/>
      <c r="M154" s="161"/>
      <c r="N154" s="161"/>
      <c r="O154" s="161">
        <f>J154-M154-N154</f>
        <v>0</v>
      </c>
      <c r="P154" s="57"/>
    </row>
    <row r="155" spans="1:16" ht="12.75">
      <c r="A155" s="235"/>
      <c r="B155" s="275"/>
      <c r="C155" s="116"/>
      <c r="D155" s="68"/>
      <c r="E155" s="127"/>
      <c r="F155" s="153"/>
      <c r="G155" s="232"/>
      <c r="H155" s="326"/>
      <c r="I155" s="350"/>
      <c r="J155" s="342"/>
      <c r="K155" s="342"/>
      <c r="L155" s="342"/>
      <c r="M155" s="161"/>
      <c r="N155" s="161"/>
      <c r="O155" s="161">
        <f>J155-M155-N155</f>
        <v>0</v>
      </c>
      <c r="P155" s="57"/>
    </row>
    <row r="156" spans="1:16" ht="12.75">
      <c r="A156" s="235"/>
      <c r="B156" s="275"/>
      <c r="C156" s="116"/>
      <c r="D156" s="68"/>
      <c r="E156" s="127"/>
      <c r="F156" s="153"/>
      <c r="G156" s="232"/>
      <c r="H156" s="326"/>
      <c r="I156" s="350"/>
      <c r="J156" s="342"/>
      <c r="K156" s="342"/>
      <c r="L156" s="342"/>
      <c r="M156" s="161"/>
      <c r="N156" s="161"/>
      <c r="O156" s="161">
        <f>J156-M156-N156</f>
        <v>0</v>
      </c>
      <c r="P156" s="57"/>
    </row>
    <row r="157" spans="1:16" ht="12.75">
      <c r="A157" s="203"/>
      <c r="B157" s="210" t="s">
        <v>13</v>
      </c>
      <c r="C157" s="117"/>
      <c r="D157" s="56"/>
      <c r="E157" s="55"/>
      <c r="F157" s="138"/>
      <c r="G157" s="181"/>
      <c r="H157" s="326"/>
      <c r="I157" s="350"/>
      <c r="J157" s="301">
        <f aca="true" t="shared" si="19" ref="J157:O157">SUM(J153:J156)</f>
        <v>5889.98</v>
      </c>
      <c r="K157" s="301">
        <f t="shared" si="19"/>
        <v>5889.98</v>
      </c>
      <c r="L157" s="301">
        <f t="shared" si="19"/>
        <v>0</v>
      </c>
      <c r="M157" s="57">
        <f t="shared" si="19"/>
        <v>0</v>
      </c>
      <c r="N157" s="57">
        <f t="shared" si="19"/>
        <v>0</v>
      </c>
      <c r="O157" s="57">
        <f t="shared" si="19"/>
        <v>5889.98</v>
      </c>
      <c r="P157" s="57">
        <v>0</v>
      </c>
    </row>
    <row r="158" spans="1:16" ht="14.25" customHeight="1">
      <c r="A158" s="259"/>
      <c r="B158" s="290"/>
      <c r="C158" s="260" t="s">
        <v>14</v>
      </c>
      <c r="D158" s="56">
        <v>802</v>
      </c>
      <c r="E158" s="236" t="s">
        <v>149</v>
      </c>
      <c r="F158" s="227" t="s">
        <v>14</v>
      </c>
      <c r="G158" s="231" t="s">
        <v>70</v>
      </c>
      <c r="H158" s="318">
        <v>8960141260</v>
      </c>
      <c r="I158" s="320">
        <v>42825</v>
      </c>
      <c r="J158" s="318">
        <v>6245.25</v>
      </c>
      <c r="K158" s="318">
        <v>6100.16</v>
      </c>
      <c r="L158" s="318"/>
      <c r="M158" s="308"/>
      <c r="N158" s="308">
        <v>145.09</v>
      </c>
      <c r="O158" s="278">
        <f aca="true" t="shared" si="20" ref="O158:O172">J158-M158-N158</f>
        <v>6100.16</v>
      </c>
      <c r="P158" s="24"/>
    </row>
    <row r="159" spans="1:16" ht="12" customHeight="1">
      <c r="A159" s="261"/>
      <c r="B159" s="206" t="s">
        <v>240</v>
      </c>
      <c r="C159" s="262"/>
      <c r="D159" s="68"/>
      <c r="E159" s="82"/>
      <c r="F159" s="153"/>
      <c r="G159" s="232"/>
      <c r="H159" s="318">
        <v>8960141283</v>
      </c>
      <c r="I159" s="320">
        <v>42853</v>
      </c>
      <c r="J159" s="319">
        <v>6434.5</v>
      </c>
      <c r="K159" s="318">
        <v>6327.26</v>
      </c>
      <c r="L159" s="318"/>
      <c r="M159" s="308"/>
      <c r="N159" s="308">
        <v>107.24</v>
      </c>
      <c r="O159" s="278">
        <v>0</v>
      </c>
      <c r="P159" s="318">
        <v>6327.26</v>
      </c>
    </row>
    <row r="160" spans="1:16" ht="13.5" customHeight="1">
      <c r="A160" s="261">
        <v>16</v>
      </c>
      <c r="B160" s="206" t="s">
        <v>241</v>
      </c>
      <c r="C160" s="262"/>
      <c r="D160" s="68"/>
      <c r="E160" s="82"/>
      <c r="F160" s="153"/>
      <c r="G160" s="232"/>
      <c r="H160" s="318"/>
      <c r="I160" s="321"/>
      <c r="J160" s="318"/>
      <c r="K160" s="318"/>
      <c r="L160" s="318"/>
      <c r="M160" s="308"/>
      <c r="N160" s="308"/>
      <c r="O160" s="278">
        <f t="shared" si="20"/>
        <v>0</v>
      </c>
      <c r="P160" s="24"/>
    </row>
    <row r="161" spans="1:16" ht="12.75">
      <c r="A161" s="261"/>
      <c r="B161" s="258"/>
      <c r="C161" s="262"/>
      <c r="D161" s="68"/>
      <c r="E161" s="82"/>
      <c r="F161" s="153"/>
      <c r="G161" s="232"/>
      <c r="H161" s="335"/>
      <c r="I161" s="340"/>
      <c r="J161" s="301"/>
      <c r="K161" s="301"/>
      <c r="L161" s="301"/>
      <c r="M161" s="57"/>
      <c r="N161" s="57"/>
      <c r="O161" s="278">
        <f t="shared" si="20"/>
        <v>0</v>
      </c>
      <c r="P161" s="57"/>
    </row>
    <row r="162" spans="1:16" ht="12.75">
      <c r="A162" s="203"/>
      <c r="B162" s="263" t="s">
        <v>13</v>
      </c>
      <c r="C162" s="226"/>
      <c r="D162" s="56"/>
      <c r="E162" s="194"/>
      <c r="F162" s="227"/>
      <c r="G162" s="233"/>
      <c r="H162" s="318"/>
      <c r="I162" s="321"/>
      <c r="J162" s="301">
        <f aca="true" t="shared" si="21" ref="J162:P162">SUM(J158:J161)</f>
        <v>12679.75</v>
      </c>
      <c r="K162" s="301">
        <f t="shared" si="21"/>
        <v>12427.42</v>
      </c>
      <c r="L162" s="301">
        <f t="shared" si="21"/>
        <v>0</v>
      </c>
      <c r="M162" s="57">
        <f t="shared" si="21"/>
        <v>0</v>
      </c>
      <c r="N162" s="57">
        <f t="shared" si="21"/>
        <v>252.32999999999998</v>
      </c>
      <c r="O162" s="57">
        <f t="shared" si="21"/>
        <v>6100.16</v>
      </c>
      <c r="P162" s="57">
        <f t="shared" si="21"/>
        <v>6327.26</v>
      </c>
    </row>
    <row r="163" spans="1:16" ht="14.25" customHeight="1">
      <c r="A163" s="234"/>
      <c r="B163" s="291" t="s">
        <v>182</v>
      </c>
      <c r="C163" s="226"/>
      <c r="D163" s="56"/>
      <c r="E163" s="237" t="s">
        <v>149</v>
      </c>
      <c r="F163" s="227"/>
      <c r="G163" s="182" t="s">
        <v>184</v>
      </c>
      <c r="H163" s="318">
        <v>7</v>
      </c>
      <c r="I163" s="320">
        <v>42855</v>
      </c>
      <c r="J163" s="318">
        <v>2265.95</v>
      </c>
      <c r="K163" s="318">
        <v>2265.95</v>
      </c>
      <c r="L163" s="318"/>
      <c r="M163" s="308"/>
      <c r="N163" s="308"/>
      <c r="O163" s="278">
        <v>0</v>
      </c>
      <c r="P163" s="318">
        <v>2265.95</v>
      </c>
    </row>
    <row r="164" spans="1:16" ht="12.75">
      <c r="A164" s="235">
        <v>17</v>
      </c>
      <c r="B164" s="292" t="s">
        <v>183</v>
      </c>
      <c r="C164" s="116" t="s">
        <v>118</v>
      </c>
      <c r="D164" s="68">
        <v>935</v>
      </c>
      <c r="E164" s="127"/>
      <c r="F164" s="153" t="s">
        <v>44</v>
      </c>
      <c r="G164" s="183" t="s">
        <v>185</v>
      </c>
      <c r="H164" s="326"/>
      <c r="I164" s="337"/>
      <c r="J164" s="328"/>
      <c r="K164" s="328"/>
      <c r="L164" s="328"/>
      <c r="M164" s="24"/>
      <c r="N164" s="24"/>
      <c r="O164" s="278">
        <f t="shared" si="20"/>
        <v>0</v>
      </c>
      <c r="P164" s="57"/>
    </row>
    <row r="165" spans="1:16" ht="12.75">
      <c r="A165" s="235"/>
      <c r="B165" s="292" t="s">
        <v>179</v>
      </c>
      <c r="C165" s="116"/>
      <c r="D165" s="68"/>
      <c r="E165" s="127"/>
      <c r="F165" s="153"/>
      <c r="G165" s="183" t="s">
        <v>180</v>
      </c>
      <c r="H165" s="326"/>
      <c r="I165" s="350"/>
      <c r="J165" s="301"/>
      <c r="K165" s="301"/>
      <c r="L165" s="301"/>
      <c r="M165" s="57"/>
      <c r="N165" s="57"/>
      <c r="O165" s="278">
        <f t="shared" si="20"/>
        <v>0</v>
      </c>
      <c r="P165" s="57"/>
    </row>
    <row r="166" spans="1:16" ht="12.75">
      <c r="A166" s="209"/>
      <c r="B166" s="293"/>
      <c r="C166" s="177"/>
      <c r="D166" s="17"/>
      <c r="E166" s="127"/>
      <c r="F166" s="228"/>
      <c r="G166" s="184" t="s">
        <v>181</v>
      </c>
      <c r="H166" s="326"/>
      <c r="I166" s="350"/>
      <c r="J166" s="318"/>
      <c r="K166" s="318"/>
      <c r="L166" s="318"/>
      <c r="M166" s="277"/>
      <c r="N166" s="277"/>
      <c r="O166" s="278">
        <f t="shared" si="20"/>
        <v>0</v>
      </c>
      <c r="P166" s="57"/>
    </row>
    <row r="167" spans="1:16" ht="12.75">
      <c r="A167" s="203"/>
      <c r="B167" s="210" t="s">
        <v>13</v>
      </c>
      <c r="C167" s="116"/>
      <c r="D167" s="68"/>
      <c r="E167" s="25"/>
      <c r="F167" s="153"/>
      <c r="G167" s="232"/>
      <c r="H167" s="326"/>
      <c r="I167" s="350"/>
      <c r="J167" s="301">
        <f aca="true" t="shared" si="22" ref="J167:P167">SUM(J163:J166)</f>
        <v>2265.95</v>
      </c>
      <c r="K167" s="301">
        <f t="shared" si="22"/>
        <v>2265.95</v>
      </c>
      <c r="L167" s="301">
        <f t="shared" si="22"/>
        <v>0</v>
      </c>
      <c r="M167" s="57">
        <f t="shared" si="22"/>
        <v>0</v>
      </c>
      <c r="N167" s="57">
        <f t="shared" si="22"/>
        <v>0</v>
      </c>
      <c r="O167" s="57">
        <f t="shared" si="22"/>
        <v>0</v>
      </c>
      <c r="P167" s="57">
        <f t="shared" si="22"/>
        <v>2265.95</v>
      </c>
    </row>
    <row r="168" spans="1:16" ht="14.25" customHeight="1">
      <c r="A168" s="234"/>
      <c r="B168" s="274"/>
      <c r="C168" s="178"/>
      <c r="D168" s="56"/>
      <c r="E168" s="138" t="s">
        <v>149</v>
      </c>
      <c r="F168" s="248"/>
      <c r="G168" s="138" t="s">
        <v>189</v>
      </c>
      <c r="H168" s="318">
        <v>1116569715</v>
      </c>
      <c r="I168" s="320">
        <v>42852</v>
      </c>
      <c r="J168" s="319">
        <v>3551.8</v>
      </c>
      <c r="K168" s="319">
        <v>3551.8</v>
      </c>
      <c r="L168" s="318"/>
      <c r="M168" s="308"/>
      <c r="N168" s="308"/>
      <c r="O168" s="278">
        <v>0</v>
      </c>
      <c r="P168" s="319">
        <v>3551.8</v>
      </c>
    </row>
    <row r="169" spans="1:16" ht="13.5" customHeight="1">
      <c r="A169" s="235">
        <v>18</v>
      </c>
      <c r="B169" s="275" t="s">
        <v>186</v>
      </c>
      <c r="C169" s="186" t="s">
        <v>15</v>
      </c>
      <c r="D169" s="187">
        <v>852</v>
      </c>
      <c r="E169" s="127"/>
      <c r="F169" s="250" t="s">
        <v>188</v>
      </c>
      <c r="G169" s="127" t="s">
        <v>212</v>
      </c>
      <c r="H169" s="318"/>
      <c r="I169" s="321"/>
      <c r="J169" s="318"/>
      <c r="K169" s="318"/>
      <c r="L169" s="318"/>
      <c r="M169" s="308"/>
      <c r="N169" s="308"/>
      <c r="O169" s="278">
        <f t="shared" si="20"/>
        <v>0</v>
      </c>
      <c r="P169" s="57"/>
    </row>
    <row r="170" spans="1:16" ht="14.25" customHeight="1">
      <c r="A170" s="235"/>
      <c r="B170" s="275" t="s">
        <v>187</v>
      </c>
      <c r="C170" s="179"/>
      <c r="D170" s="68"/>
      <c r="E170" s="127"/>
      <c r="F170" s="250"/>
      <c r="G170" s="127" t="s">
        <v>180</v>
      </c>
      <c r="H170" s="318"/>
      <c r="I170" s="321"/>
      <c r="J170" s="318"/>
      <c r="K170" s="318"/>
      <c r="L170" s="318"/>
      <c r="M170" s="308"/>
      <c r="N170" s="308"/>
      <c r="O170" s="278">
        <f t="shared" si="20"/>
        <v>0</v>
      </c>
      <c r="P170" s="57"/>
    </row>
    <row r="171" spans="1:16" ht="12.75">
      <c r="A171" s="242"/>
      <c r="B171" s="275"/>
      <c r="C171" s="179"/>
      <c r="D171" s="68"/>
      <c r="E171" s="127"/>
      <c r="F171" s="250"/>
      <c r="G171" s="251" t="s">
        <v>190</v>
      </c>
      <c r="H171" s="318"/>
      <c r="I171" s="321"/>
      <c r="J171" s="318"/>
      <c r="K171" s="318"/>
      <c r="L171" s="318"/>
      <c r="M171" s="277"/>
      <c r="N171" s="277"/>
      <c r="O171" s="278">
        <f t="shared" si="20"/>
        <v>0</v>
      </c>
      <c r="P171" s="57"/>
    </row>
    <row r="172" spans="1:16" ht="12.75">
      <c r="A172" s="209"/>
      <c r="B172" s="275"/>
      <c r="C172" s="180"/>
      <c r="D172" s="17"/>
      <c r="E172" s="139"/>
      <c r="F172" s="249"/>
      <c r="G172" s="252"/>
      <c r="H172" s="318"/>
      <c r="I172" s="321"/>
      <c r="J172" s="318"/>
      <c r="K172" s="318"/>
      <c r="L172" s="318"/>
      <c r="M172" s="277"/>
      <c r="N172" s="277"/>
      <c r="O172" s="278">
        <f t="shared" si="20"/>
        <v>0</v>
      </c>
      <c r="P172" s="57"/>
    </row>
    <row r="173" spans="1:16" ht="12.75">
      <c r="A173" s="209"/>
      <c r="B173" s="274" t="s">
        <v>13</v>
      </c>
      <c r="C173" s="177"/>
      <c r="D173" s="17"/>
      <c r="E173" s="240"/>
      <c r="F173" s="228"/>
      <c r="G173" s="139"/>
      <c r="H173" s="330"/>
      <c r="I173" s="331"/>
      <c r="J173" s="301">
        <f aca="true" t="shared" si="23" ref="J173:P173">SUM(J168:J172)</f>
        <v>3551.8</v>
      </c>
      <c r="K173" s="301">
        <f t="shared" si="23"/>
        <v>3551.8</v>
      </c>
      <c r="L173" s="301">
        <f t="shared" si="23"/>
        <v>0</v>
      </c>
      <c r="M173" s="57">
        <f t="shared" si="23"/>
        <v>0</v>
      </c>
      <c r="N173" s="57">
        <f t="shared" si="23"/>
        <v>0</v>
      </c>
      <c r="O173" s="57">
        <f t="shared" si="23"/>
        <v>0</v>
      </c>
      <c r="P173" s="57">
        <f t="shared" si="23"/>
        <v>3551.8</v>
      </c>
    </row>
    <row r="174" spans="1:16" ht="12.75" customHeight="1">
      <c r="A174" s="234"/>
      <c r="B174" s="274"/>
      <c r="C174" s="178"/>
      <c r="D174" s="56"/>
      <c r="E174" s="138" t="s">
        <v>149</v>
      </c>
      <c r="F174" s="227"/>
      <c r="G174" s="231" t="s">
        <v>193</v>
      </c>
      <c r="H174" s="326">
        <v>2666</v>
      </c>
      <c r="I174" s="320">
        <v>42853</v>
      </c>
      <c r="J174" s="334">
        <v>1946.54</v>
      </c>
      <c r="K174" s="334">
        <v>1946.54</v>
      </c>
      <c r="L174" s="334"/>
      <c r="M174" s="283"/>
      <c r="N174" s="283"/>
      <c r="O174" s="161">
        <v>0</v>
      </c>
      <c r="P174" s="334">
        <v>1946.54</v>
      </c>
    </row>
    <row r="175" spans="1:16" ht="12.75">
      <c r="A175" s="235">
        <v>19</v>
      </c>
      <c r="B175" s="275" t="s">
        <v>191</v>
      </c>
      <c r="C175" s="186" t="s">
        <v>14</v>
      </c>
      <c r="D175" s="187">
        <v>822</v>
      </c>
      <c r="E175" s="127"/>
      <c r="F175" s="186" t="s">
        <v>14</v>
      </c>
      <c r="G175" s="232" t="s">
        <v>194</v>
      </c>
      <c r="H175" s="326"/>
      <c r="I175" s="337"/>
      <c r="J175" s="342"/>
      <c r="K175" s="342"/>
      <c r="L175" s="342"/>
      <c r="M175" s="161"/>
      <c r="N175" s="57"/>
      <c r="O175" s="161">
        <f>J175-M175-N175</f>
        <v>0</v>
      </c>
      <c r="P175" s="57"/>
    </row>
    <row r="176" spans="1:16" ht="13.5" customHeight="1">
      <c r="A176" s="235"/>
      <c r="B176" s="275" t="s">
        <v>192</v>
      </c>
      <c r="C176" s="179"/>
      <c r="D176" s="68"/>
      <c r="E176" s="127"/>
      <c r="F176" s="153"/>
      <c r="G176" s="232" t="s">
        <v>195</v>
      </c>
      <c r="H176" s="326"/>
      <c r="I176" s="350"/>
      <c r="J176" s="301"/>
      <c r="K176" s="301"/>
      <c r="L176" s="301"/>
      <c r="M176" s="57"/>
      <c r="N176" s="57"/>
      <c r="O176" s="161">
        <f>J176-M176-N176</f>
        <v>0</v>
      </c>
      <c r="P176" s="57"/>
    </row>
    <row r="177" spans="1:16" ht="14.25" customHeight="1">
      <c r="A177" s="209"/>
      <c r="B177" s="208"/>
      <c r="C177" s="180"/>
      <c r="D177" s="17"/>
      <c r="E177" s="139"/>
      <c r="F177" s="228"/>
      <c r="G177" s="185" t="s">
        <v>196</v>
      </c>
      <c r="H177" s="326"/>
      <c r="I177" s="350"/>
      <c r="J177" s="301"/>
      <c r="K177" s="301"/>
      <c r="L177" s="301"/>
      <c r="M177" s="57"/>
      <c r="N177" s="57"/>
      <c r="O177" s="161">
        <f>J177-M177-N177</f>
        <v>0</v>
      </c>
      <c r="P177" s="57"/>
    </row>
    <row r="178" spans="1:16" ht="12.75">
      <c r="A178" s="209"/>
      <c r="B178" s="274" t="s">
        <v>13</v>
      </c>
      <c r="C178" s="177"/>
      <c r="D178" s="17"/>
      <c r="E178" s="240"/>
      <c r="F178" s="228"/>
      <c r="G178" s="233"/>
      <c r="H178" s="318"/>
      <c r="I178" s="350"/>
      <c r="J178" s="301">
        <f aca="true" t="shared" si="24" ref="J178:P178">SUM(J174:J177)</f>
        <v>1946.54</v>
      </c>
      <c r="K178" s="301">
        <f t="shared" si="24"/>
        <v>1946.54</v>
      </c>
      <c r="L178" s="301">
        <f t="shared" si="24"/>
        <v>0</v>
      </c>
      <c r="M178" s="57">
        <f t="shared" si="24"/>
        <v>0</v>
      </c>
      <c r="N178" s="57">
        <f t="shared" si="24"/>
        <v>0</v>
      </c>
      <c r="O178" s="57">
        <f t="shared" si="24"/>
        <v>0</v>
      </c>
      <c r="P178" s="57">
        <f t="shared" si="24"/>
        <v>1946.54</v>
      </c>
    </row>
    <row r="179" spans="1:16" ht="12.75" customHeight="1">
      <c r="A179" s="234"/>
      <c r="B179" s="274"/>
      <c r="C179" s="178"/>
      <c r="D179" s="56"/>
      <c r="E179" s="138" t="s">
        <v>149</v>
      </c>
      <c r="F179" s="227"/>
      <c r="G179" s="231" t="s">
        <v>198</v>
      </c>
      <c r="H179" s="318">
        <v>194</v>
      </c>
      <c r="I179" s="320">
        <v>42853</v>
      </c>
      <c r="J179" s="318">
        <v>1120.52</v>
      </c>
      <c r="K179" s="318">
        <v>1120.52</v>
      </c>
      <c r="L179" s="318"/>
      <c r="M179" s="308"/>
      <c r="N179" s="308"/>
      <c r="O179" s="161">
        <v>0</v>
      </c>
      <c r="P179" s="318">
        <v>1120.52</v>
      </c>
    </row>
    <row r="180" spans="1:16" ht="13.5" customHeight="1">
      <c r="A180" s="235">
        <v>20</v>
      </c>
      <c r="B180" s="275" t="s">
        <v>197</v>
      </c>
      <c r="C180" s="186" t="s">
        <v>14</v>
      </c>
      <c r="D180" s="187">
        <v>639</v>
      </c>
      <c r="E180" s="127"/>
      <c r="F180" s="186" t="s">
        <v>14</v>
      </c>
      <c r="G180" s="232" t="s">
        <v>199</v>
      </c>
      <c r="H180" s="318"/>
      <c r="I180" s="321"/>
      <c r="J180" s="318"/>
      <c r="K180" s="318"/>
      <c r="L180" s="318"/>
      <c r="M180" s="308"/>
      <c r="N180" s="308"/>
      <c r="O180" s="161">
        <f>J180-M180-N180</f>
        <v>0</v>
      </c>
      <c r="P180" s="57"/>
    </row>
    <row r="181" spans="1:16" ht="12.75">
      <c r="A181" s="235"/>
      <c r="B181" s="275"/>
      <c r="C181" s="179"/>
      <c r="D181" s="68"/>
      <c r="E181" s="127"/>
      <c r="F181" s="153"/>
      <c r="G181" s="232" t="s">
        <v>195</v>
      </c>
      <c r="H181" s="335"/>
      <c r="I181" s="350"/>
      <c r="J181" s="301"/>
      <c r="K181" s="301"/>
      <c r="L181" s="301"/>
      <c r="M181" s="57"/>
      <c r="N181" s="57"/>
      <c r="O181" s="161">
        <f>J181-M181-N181</f>
        <v>0</v>
      </c>
      <c r="P181" s="57"/>
    </row>
    <row r="182" spans="1:16" ht="12.75">
      <c r="A182" s="209"/>
      <c r="B182" s="208"/>
      <c r="C182" s="180"/>
      <c r="D182" s="17"/>
      <c r="E182" s="139"/>
      <c r="F182" s="228"/>
      <c r="G182" s="185" t="s">
        <v>200</v>
      </c>
      <c r="H182" s="326"/>
      <c r="I182" s="350"/>
      <c r="J182" s="301"/>
      <c r="K182" s="301"/>
      <c r="L182" s="301"/>
      <c r="M182" s="57"/>
      <c r="N182" s="57"/>
      <c r="O182" s="161">
        <f>J182-M182-N182</f>
        <v>0</v>
      </c>
      <c r="P182" s="57"/>
    </row>
    <row r="183" spans="1:16" ht="12.75">
      <c r="A183" s="209"/>
      <c r="B183" s="243" t="s">
        <v>13</v>
      </c>
      <c r="C183" s="177"/>
      <c r="D183" s="17"/>
      <c r="E183" s="240"/>
      <c r="F183" s="228"/>
      <c r="G183" s="233"/>
      <c r="H183" s="318"/>
      <c r="I183" s="350"/>
      <c r="J183" s="301">
        <f aca="true" t="shared" si="25" ref="J183:P183">SUM(J179:J182)</f>
        <v>1120.52</v>
      </c>
      <c r="K183" s="301">
        <f t="shared" si="25"/>
        <v>1120.52</v>
      </c>
      <c r="L183" s="301">
        <f t="shared" si="25"/>
        <v>0</v>
      </c>
      <c r="M183" s="57">
        <f t="shared" si="25"/>
        <v>0</v>
      </c>
      <c r="N183" s="57">
        <f t="shared" si="25"/>
        <v>0</v>
      </c>
      <c r="O183" s="57">
        <f t="shared" si="25"/>
        <v>0</v>
      </c>
      <c r="P183" s="57">
        <f t="shared" si="25"/>
        <v>1120.52</v>
      </c>
    </row>
    <row r="184" spans="1:16" ht="12.75" customHeight="1" hidden="1">
      <c r="A184" s="234"/>
      <c r="B184" s="274"/>
      <c r="C184" s="178"/>
      <c r="D184" s="56"/>
      <c r="E184" s="138" t="s">
        <v>149</v>
      </c>
      <c r="F184" s="227"/>
      <c r="G184" s="231" t="s">
        <v>203</v>
      </c>
      <c r="H184" s="326"/>
      <c r="I184" s="351"/>
      <c r="J184" s="342"/>
      <c r="K184" s="342"/>
      <c r="L184" s="342"/>
      <c r="M184" s="161"/>
      <c r="N184" s="161"/>
      <c r="O184" s="161">
        <f>J184-M184-N184</f>
        <v>0</v>
      </c>
      <c r="P184" s="57"/>
    </row>
    <row r="185" spans="1:16" ht="12" customHeight="1" hidden="1">
      <c r="A185" s="235">
        <v>23</v>
      </c>
      <c r="B185" s="275" t="s">
        <v>201</v>
      </c>
      <c r="C185" s="186" t="s">
        <v>14</v>
      </c>
      <c r="D185" s="187">
        <v>868</v>
      </c>
      <c r="E185" s="127"/>
      <c r="F185" s="186" t="s">
        <v>14</v>
      </c>
      <c r="G185" s="232" t="s">
        <v>204</v>
      </c>
      <c r="H185" s="326"/>
      <c r="I185" s="350"/>
      <c r="J185" s="301"/>
      <c r="K185" s="301"/>
      <c r="L185" s="301"/>
      <c r="M185" s="57"/>
      <c r="N185" s="57"/>
      <c r="O185" s="161">
        <f>J185-M185-N185</f>
        <v>0</v>
      </c>
      <c r="P185" s="57"/>
    </row>
    <row r="186" spans="1:16" ht="12.75" hidden="1">
      <c r="A186" s="235"/>
      <c r="B186" s="275" t="s">
        <v>202</v>
      </c>
      <c r="C186" s="179"/>
      <c r="D186" s="68"/>
      <c r="E186" s="127"/>
      <c r="F186" s="153"/>
      <c r="G186" s="232" t="s">
        <v>195</v>
      </c>
      <c r="H186" s="326"/>
      <c r="I186" s="350"/>
      <c r="J186" s="301"/>
      <c r="K186" s="301"/>
      <c r="L186" s="301"/>
      <c r="M186" s="57"/>
      <c r="N186" s="57"/>
      <c r="O186" s="161">
        <f>J186-M186-N186</f>
        <v>0</v>
      </c>
      <c r="P186" s="57"/>
    </row>
    <row r="187" spans="1:16" ht="12.75" hidden="1">
      <c r="A187" s="209"/>
      <c r="B187" s="208"/>
      <c r="C187" s="180"/>
      <c r="D187" s="17"/>
      <c r="E187" s="139"/>
      <c r="F187" s="228"/>
      <c r="G187" s="185" t="s">
        <v>205</v>
      </c>
      <c r="H187" s="326"/>
      <c r="I187" s="350"/>
      <c r="J187" s="301"/>
      <c r="K187" s="301"/>
      <c r="L187" s="301"/>
      <c r="M187" s="57"/>
      <c r="N187" s="57"/>
      <c r="O187" s="161">
        <f>J187-M187-N187</f>
        <v>0</v>
      </c>
      <c r="P187" s="57"/>
    </row>
    <row r="188" spans="1:16" ht="12.75" hidden="1">
      <c r="A188" s="209"/>
      <c r="B188" s="274" t="s">
        <v>13</v>
      </c>
      <c r="C188" s="177"/>
      <c r="D188" s="17"/>
      <c r="E188" s="240"/>
      <c r="F188" s="228"/>
      <c r="G188" s="233"/>
      <c r="H188" s="318"/>
      <c r="I188" s="350"/>
      <c r="J188" s="301">
        <f aca="true" t="shared" si="26" ref="J188:O188">SUM(J184:J187)</f>
        <v>0</v>
      </c>
      <c r="K188" s="301">
        <f t="shared" si="26"/>
        <v>0</v>
      </c>
      <c r="L188" s="301">
        <f t="shared" si="26"/>
        <v>0</v>
      </c>
      <c r="M188" s="57">
        <f t="shared" si="26"/>
        <v>0</v>
      </c>
      <c r="N188" s="57">
        <f t="shared" si="26"/>
        <v>0</v>
      </c>
      <c r="O188" s="57">
        <f t="shared" si="26"/>
        <v>0</v>
      </c>
      <c r="P188" s="57"/>
    </row>
    <row r="189" spans="1:16" ht="12.75" customHeight="1">
      <c r="A189" s="234"/>
      <c r="B189" s="274"/>
      <c r="C189" s="178"/>
      <c r="D189" s="56"/>
      <c r="E189" s="138" t="s">
        <v>149</v>
      </c>
      <c r="F189" s="227"/>
      <c r="G189" s="231" t="s">
        <v>211</v>
      </c>
      <c r="H189" s="318">
        <v>2894</v>
      </c>
      <c r="I189" s="320">
        <v>42853</v>
      </c>
      <c r="J189" s="318">
        <v>874.85</v>
      </c>
      <c r="K189" s="318">
        <v>874.85</v>
      </c>
      <c r="L189" s="318"/>
      <c r="M189" s="308"/>
      <c r="N189" s="308"/>
      <c r="O189" s="161">
        <v>0</v>
      </c>
      <c r="P189" s="318">
        <v>874.85</v>
      </c>
    </row>
    <row r="190" spans="1:16" ht="12" customHeight="1">
      <c r="A190" s="235">
        <v>21</v>
      </c>
      <c r="B190" s="275" t="s">
        <v>206</v>
      </c>
      <c r="C190" s="186" t="s">
        <v>14</v>
      </c>
      <c r="D190" s="187">
        <v>3</v>
      </c>
      <c r="E190" s="127"/>
      <c r="F190" s="186" t="s">
        <v>14</v>
      </c>
      <c r="G190" s="232" t="s">
        <v>213</v>
      </c>
      <c r="H190" s="326"/>
      <c r="I190" s="327"/>
      <c r="J190" s="328"/>
      <c r="K190" s="328"/>
      <c r="L190" s="328"/>
      <c r="M190" s="24"/>
      <c r="N190" s="24"/>
      <c r="O190" s="161">
        <f>J190-M190-N190</f>
        <v>0</v>
      </c>
      <c r="P190" s="57"/>
    </row>
    <row r="191" spans="1:16" ht="12.75">
      <c r="A191" s="235"/>
      <c r="B191" s="275" t="s">
        <v>207</v>
      </c>
      <c r="C191" s="179"/>
      <c r="D191" s="68"/>
      <c r="E191" s="127"/>
      <c r="F191" s="153"/>
      <c r="G191" s="232" t="s">
        <v>195</v>
      </c>
      <c r="H191" s="326"/>
      <c r="I191" s="350"/>
      <c r="J191" s="301"/>
      <c r="K191" s="301"/>
      <c r="L191" s="301"/>
      <c r="M191" s="57"/>
      <c r="N191" s="57"/>
      <c r="O191" s="161">
        <f>J191-M191-N191</f>
        <v>0</v>
      </c>
      <c r="P191" s="57"/>
    </row>
    <row r="192" spans="1:16" ht="12.75">
      <c r="A192" s="209"/>
      <c r="B192" s="208"/>
      <c r="C192" s="180"/>
      <c r="D192" s="17"/>
      <c r="E192" s="139"/>
      <c r="F192" s="228"/>
      <c r="G192" s="185" t="s">
        <v>214</v>
      </c>
      <c r="H192" s="326"/>
      <c r="I192" s="350"/>
      <c r="J192" s="301"/>
      <c r="K192" s="301"/>
      <c r="L192" s="301"/>
      <c r="M192" s="57"/>
      <c r="N192" s="57"/>
      <c r="O192" s="161">
        <f>J192-M192-N192</f>
        <v>0</v>
      </c>
      <c r="P192" s="57"/>
    </row>
    <row r="193" spans="1:21" ht="12.75">
      <c r="A193" s="209"/>
      <c r="B193" s="243" t="s">
        <v>13</v>
      </c>
      <c r="C193" s="177"/>
      <c r="D193" s="17"/>
      <c r="E193" s="240"/>
      <c r="F193" s="228"/>
      <c r="G193" s="233"/>
      <c r="H193" s="318"/>
      <c r="I193" s="350"/>
      <c r="J193" s="301">
        <f aca="true" t="shared" si="27" ref="J193:U193">SUM(J189:J192)</f>
        <v>874.85</v>
      </c>
      <c r="K193" s="301">
        <f t="shared" si="27"/>
        <v>874.85</v>
      </c>
      <c r="L193" s="301">
        <f t="shared" si="27"/>
        <v>0</v>
      </c>
      <c r="M193" s="57">
        <f t="shared" si="27"/>
        <v>0</v>
      </c>
      <c r="N193" s="57">
        <f t="shared" si="27"/>
        <v>0</v>
      </c>
      <c r="O193" s="57">
        <f t="shared" si="27"/>
        <v>0</v>
      </c>
      <c r="P193" s="57">
        <f t="shared" si="27"/>
        <v>874.85</v>
      </c>
      <c r="Q193" s="57">
        <f t="shared" si="27"/>
        <v>0</v>
      </c>
      <c r="R193" s="57">
        <f t="shared" si="27"/>
        <v>0</v>
      </c>
      <c r="S193" s="57">
        <f t="shared" si="27"/>
        <v>0</v>
      </c>
      <c r="T193" s="57">
        <f t="shared" si="27"/>
        <v>0</v>
      </c>
      <c r="U193" s="57">
        <f t="shared" si="27"/>
        <v>0</v>
      </c>
    </row>
    <row r="194" spans="1:16" ht="12.75" customHeight="1" hidden="1">
      <c r="A194" s="234"/>
      <c r="B194" s="274"/>
      <c r="C194" s="178"/>
      <c r="D194" s="56"/>
      <c r="E194" s="138" t="s">
        <v>149</v>
      </c>
      <c r="F194" s="227"/>
      <c r="G194" s="231" t="s">
        <v>208</v>
      </c>
      <c r="H194" s="326"/>
      <c r="I194" s="333"/>
      <c r="J194" s="342"/>
      <c r="K194" s="342"/>
      <c r="L194" s="342"/>
      <c r="M194" s="161"/>
      <c r="N194" s="161"/>
      <c r="O194" s="161">
        <f>J194-M194-N194</f>
        <v>0</v>
      </c>
      <c r="P194" s="57"/>
    </row>
    <row r="195" spans="1:16" ht="13.5" customHeight="1" hidden="1">
      <c r="A195" s="235">
        <v>19</v>
      </c>
      <c r="B195" s="310" t="s">
        <v>272</v>
      </c>
      <c r="C195" s="186" t="s">
        <v>19</v>
      </c>
      <c r="D195" s="187">
        <v>915</v>
      </c>
      <c r="E195" s="127"/>
      <c r="F195" s="186" t="s">
        <v>19</v>
      </c>
      <c r="G195" s="232" t="s">
        <v>209</v>
      </c>
      <c r="H195" s="326"/>
      <c r="I195" s="350"/>
      <c r="J195" s="301"/>
      <c r="K195" s="301"/>
      <c r="L195" s="301"/>
      <c r="M195" s="57"/>
      <c r="N195" s="57"/>
      <c r="O195" s="161">
        <f aca="true" t="shared" si="28" ref="O195:O212">J195-M195-N195</f>
        <v>0</v>
      </c>
      <c r="P195" s="277"/>
    </row>
    <row r="196" spans="1:16" ht="12.75" hidden="1">
      <c r="A196" s="235"/>
      <c r="B196" s="310" t="s">
        <v>273</v>
      </c>
      <c r="C196" s="179"/>
      <c r="D196" s="68"/>
      <c r="E196" s="127"/>
      <c r="F196" s="153"/>
      <c r="G196" s="232" t="s">
        <v>195</v>
      </c>
      <c r="H196" s="326"/>
      <c r="I196" s="350"/>
      <c r="J196" s="301"/>
      <c r="K196" s="301"/>
      <c r="L196" s="301"/>
      <c r="M196" s="57"/>
      <c r="N196" s="57"/>
      <c r="O196" s="161">
        <f t="shared" si="28"/>
        <v>0</v>
      </c>
      <c r="P196" s="277"/>
    </row>
    <row r="197" spans="1:16" ht="12.75" hidden="1">
      <c r="A197" s="209"/>
      <c r="B197" s="208"/>
      <c r="C197" s="180"/>
      <c r="D197" s="17"/>
      <c r="E197" s="139"/>
      <c r="F197" s="228"/>
      <c r="G197" s="185" t="s">
        <v>210</v>
      </c>
      <c r="H197" s="326"/>
      <c r="I197" s="350"/>
      <c r="J197" s="301"/>
      <c r="K197" s="301"/>
      <c r="L197" s="301"/>
      <c r="M197" s="57"/>
      <c r="N197" s="57"/>
      <c r="O197" s="161">
        <f t="shared" si="28"/>
        <v>0</v>
      </c>
      <c r="P197" s="277"/>
    </row>
    <row r="198" spans="1:16" ht="12.75" hidden="1">
      <c r="A198" s="305"/>
      <c r="B198" s="302" t="s">
        <v>13</v>
      </c>
      <c r="C198" s="177"/>
      <c r="D198" s="17"/>
      <c r="E198" s="240"/>
      <c r="F198" s="228"/>
      <c r="G198" s="233"/>
      <c r="H198" s="318"/>
      <c r="I198" s="350"/>
      <c r="J198" s="301">
        <f aca="true" t="shared" si="29" ref="J198:O198">SUM(J194:J197)</f>
        <v>0</v>
      </c>
      <c r="K198" s="301">
        <f t="shared" si="29"/>
        <v>0</v>
      </c>
      <c r="L198" s="301">
        <f t="shared" si="29"/>
        <v>0</v>
      </c>
      <c r="M198" s="57">
        <f t="shared" si="29"/>
        <v>0</v>
      </c>
      <c r="N198" s="57">
        <f t="shared" si="29"/>
        <v>0</v>
      </c>
      <c r="O198" s="57">
        <f t="shared" si="29"/>
        <v>0</v>
      </c>
      <c r="P198" s="277"/>
    </row>
    <row r="199" spans="1:16" ht="12.75" hidden="1">
      <c r="A199" s="304"/>
      <c r="B199" s="302"/>
      <c r="C199" s="262"/>
      <c r="D199" s="68"/>
      <c r="E199" s="82"/>
      <c r="F199" s="153"/>
      <c r="G199" s="232"/>
      <c r="H199" s="318"/>
      <c r="I199" s="350"/>
      <c r="J199" s="301"/>
      <c r="K199" s="301"/>
      <c r="L199" s="301"/>
      <c r="M199" s="57"/>
      <c r="N199" s="57"/>
      <c r="O199" s="57">
        <v>0</v>
      </c>
      <c r="P199" s="277"/>
    </row>
    <row r="200" spans="1:16" ht="12.75" customHeight="1" hidden="1">
      <c r="A200" s="305">
        <v>19</v>
      </c>
      <c r="B200" s="303" t="s">
        <v>172</v>
      </c>
      <c r="C200" s="260" t="s">
        <v>173</v>
      </c>
      <c r="D200" s="56">
        <v>8</v>
      </c>
      <c r="E200" s="194" t="s">
        <v>99</v>
      </c>
      <c r="F200" s="227" t="s">
        <v>173</v>
      </c>
      <c r="G200" s="138" t="s">
        <v>174</v>
      </c>
      <c r="H200" s="318"/>
      <c r="I200" s="321"/>
      <c r="J200" s="318"/>
      <c r="K200" s="318"/>
      <c r="L200" s="318"/>
      <c r="M200" s="308"/>
      <c r="N200" s="308"/>
      <c r="O200" s="161">
        <f t="shared" si="28"/>
        <v>0</v>
      </c>
      <c r="P200" s="277"/>
    </row>
    <row r="201" spans="1:16" ht="12.75" hidden="1">
      <c r="A201" s="305"/>
      <c r="B201" s="303"/>
      <c r="C201" s="262"/>
      <c r="D201" s="68"/>
      <c r="E201" s="82"/>
      <c r="F201" s="153"/>
      <c r="G201" s="127"/>
      <c r="H201" s="318"/>
      <c r="I201" s="337"/>
      <c r="J201" s="328"/>
      <c r="K201" s="328"/>
      <c r="L201" s="328"/>
      <c r="M201" s="24"/>
      <c r="N201" s="24"/>
      <c r="O201" s="161">
        <f t="shared" si="28"/>
        <v>0</v>
      </c>
      <c r="P201" s="277"/>
    </row>
    <row r="202" spans="1:16" ht="12.75" hidden="1">
      <c r="A202" s="209"/>
      <c r="B202" s="208"/>
      <c r="C202" s="262"/>
      <c r="D202" s="68"/>
      <c r="E202" s="82"/>
      <c r="F202" s="153"/>
      <c r="G202" s="127"/>
      <c r="H202" s="318"/>
      <c r="I202" s="350"/>
      <c r="J202" s="301"/>
      <c r="K202" s="301"/>
      <c r="L202" s="301"/>
      <c r="M202" s="57"/>
      <c r="N202" s="57"/>
      <c r="O202" s="161">
        <f t="shared" si="28"/>
        <v>0</v>
      </c>
      <c r="P202" s="277"/>
    </row>
    <row r="203" spans="1:16" ht="12.75" hidden="1">
      <c r="A203" s="209"/>
      <c r="B203" s="263" t="s">
        <v>13</v>
      </c>
      <c r="C203" s="115"/>
      <c r="D203" s="54"/>
      <c r="E203" s="190"/>
      <c r="F203" s="154"/>
      <c r="G203" s="190"/>
      <c r="H203" s="318"/>
      <c r="I203" s="350"/>
      <c r="J203" s="301">
        <f aca="true" t="shared" si="30" ref="J203:O203">SUM(J200:J202)</f>
        <v>0</v>
      </c>
      <c r="K203" s="301">
        <f t="shared" si="30"/>
        <v>0</v>
      </c>
      <c r="L203" s="301">
        <f t="shared" si="30"/>
        <v>0</v>
      </c>
      <c r="M203" s="57">
        <f t="shared" si="30"/>
        <v>0</v>
      </c>
      <c r="N203" s="57">
        <f t="shared" si="30"/>
        <v>0</v>
      </c>
      <c r="O203" s="57">
        <f t="shared" si="30"/>
        <v>0</v>
      </c>
      <c r="P203" s="277"/>
    </row>
    <row r="204" spans="1:16" ht="12.75" customHeight="1" hidden="1">
      <c r="A204" s="234"/>
      <c r="B204" s="274"/>
      <c r="C204" s="117"/>
      <c r="D204" s="56"/>
      <c r="E204" s="194" t="s">
        <v>99</v>
      </c>
      <c r="F204" s="138"/>
      <c r="G204" s="55" t="s">
        <v>217</v>
      </c>
      <c r="H204" s="352"/>
      <c r="I204" s="333"/>
      <c r="J204" s="301"/>
      <c r="K204" s="301"/>
      <c r="L204" s="301">
        <v>0</v>
      </c>
      <c r="M204" s="57"/>
      <c r="N204" s="57"/>
      <c r="O204" s="161">
        <f t="shared" si="28"/>
        <v>0</v>
      </c>
      <c r="P204" s="277"/>
    </row>
    <row r="205" spans="1:16" ht="13.5" customHeight="1" hidden="1">
      <c r="A205" s="235"/>
      <c r="B205" s="275"/>
      <c r="C205" s="130"/>
      <c r="D205" s="68"/>
      <c r="E205" s="82"/>
      <c r="F205" s="127"/>
      <c r="G205" s="83" t="s">
        <v>218</v>
      </c>
      <c r="H205" s="352"/>
      <c r="I205" s="337"/>
      <c r="J205" s="301"/>
      <c r="K205" s="301"/>
      <c r="L205" s="301"/>
      <c r="M205" s="57"/>
      <c r="N205" s="57"/>
      <c r="O205" s="161">
        <f t="shared" si="28"/>
        <v>0</v>
      </c>
      <c r="P205" s="277"/>
    </row>
    <row r="206" spans="1:16" ht="12.75" hidden="1">
      <c r="A206" s="235">
        <v>21</v>
      </c>
      <c r="B206" s="275" t="s">
        <v>216</v>
      </c>
      <c r="C206" s="189" t="s">
        <v>14</v>
      </c>
      <c r="D206" s="68"/>
      <c r="E206" s="82"/>
      <c r="F206" s="189" t="s">
        <v>14</v>
      </c>
      <c r="G206" s="83" t="s">
        <v>219</v>
      </c>
      <c r="H206" s="352"/>
      <c r="I206" s="350"/>
      <c r="J206" s="301"/>
      <c r="K206" s="301"/>
      <c r="L206" s="301"/>
      <c r="M206" s="57"/>
      <c r="N206" s="57"/>
      <c r="O206" s="161">
        <f t="shared" si="28"/>
        <v>0</v>
      </c>
      <c r="P206" s="277"/>
    </row>
    <row r="207" spans="1:16" ht="12.75" hidden="1">
      <c r="A207" s="235"/>
      <c r="B207" s="275"/>
      <c r="C207" s="130"/>
      <c r="D207" s="68"/>
      <c r="E207" s="82"/>
      <c r="F207" s="127"/>
      <c r="G207" s="83">
        <v>5890</v>
      </c>
      <c r="H207" s="352"/>
      <c r="I207" s="350"/>
      <c r="J207" s="301"/>
      <c r="K207" s="301"/>
      <c r="L207" s="301"/>
      <c r="M207" s="57"/>
      <c r="N207" s="57"/>
      <c r="O207" s="161">
        <f t="shared" si="28"/>
        <v>0</v>
      </c>
      <c r="P207" s="277"/>
    </row>
    <row r="208" spans="1:16" ht="12.75" hidden="1">
      <c r="A208" s="209"/>
      <c r="B208" s="208"/>
      <c r="C208" s="132"/>
      <c r="D208" s="17"/>
      <c r="E208" s="240"/>
      <c r="F208" s="139"/>
      <c r="G208" s="126"/>
      <c r="H208" s="352"/>
      <c r="I208" s="350"/>
      <c r="J208" s="301"/>
      <c r="K208" s="301"/>
      <c r="L208" s="301"/>
      <c r="M208" s="57"/>
      <c r="N208" s="57"/>
      <c r="O208" s="161">
        <f t="shared" si="28"/>
        <v>0</v>
      </c>
      <c r="P208" s="277"/>
    </row>
    <row r="209" spans="1:16" ht="12.75" hidden="1">
      <c r="A209" s="203"/>
      <c r="B209" s="274" t="s">
        <v>13</v>
      </c>
      <c r="C209" s="115"/>
      <c r="D209" s="54"/>
      <c r="E209" s="55"/>
      <c r="F209" s="154"/>
      <c r="G209" s="190"/>
      <c r="H209" s="318"/>
      <c r="I209" s="350"/>
      <c r="J209" s="301">
        <f aca="true" t="shared" si="31" ref="J209:O209">SUM(J204:J208)</f>
        <v>0</v>
      </c>
      <c r="K209" s="301">
        <f t="shared" si="31"/>
        <v>0</v>
      </c>
      <c r="L209" s="301">
        <f t="shared" si="31"/>
        <v>0</v>
      </c>
      <c r="M209" s="57">
        <f t="shared" si="31"/>
        <v>0</v>
      </c>
      <c r="N209" s="57">
        <f t="shared" si="31"/>
        <v>0</v>
      </c>
      <c r="O209" s="57">
        <f t="shared" si="31"/>
        <v>0</v>
      </c>
      <c r="P209" s="277"/>
    </row>
    <row r="210" spans="1:16" ht="12.75">
      <c r="A210" s="234"/>
      <c r="B210" s="210"/>
      <c r="C210" s="188"/>
      <c r="D210" s="238"/>
      <c r="E210" s="55"/>
      <c r="F210" s="239"/>
      <c r="G210" s="191" t="s">
        <v>220</v>
      </c>
      <c r="H210" s="318">
        <v>2603</v>
      </c>
      <c r="I210" s="320">
        <v>42853</v>
      </c>
      <c r="J210" s="318">
        <v>3071.97</v>
      </c>
      <c r="K210" s="318">
        <v>3071.97</v>
      </c>
      <c r="L210" s="318"/>
      <c r="M210" s="308"/>
      <c r="N210" s="308"/>
      <c r="O210" s="161">
        <v>0</v>
      </c>
      <c r="P210" s="318">
        <v>3071.97</v>
      </c>
    </row>
    <row r="211" spans="1:16" ht="14.25" customHeight="1">
      <c r="A211" s="235">
        <v>22</v>
      </c>
      <c r="B211" s="211" t="s">
        <v>80</v>
      </c>
      <c r="C211" s="189" t="s">
        <v>14</v>
      </c>
      <c r="D211" s="238"/>
      <c r="E211" s="82" t="s">
        <v>99</v>
      </c>
      <c r="F211" s="193" t="s">
        <v>14</v>
      </c>
      <c r="G211" s="191" t="s">
        <v>221</v>
      </c>
      <c r="H211" s="318"/>
      <c r="I211" s="327"/>
      <c r="J211" s="328"/>
      <c r="K211" s="328"/>
      <c r="L211" s="328"/>
      <c r="M211" s="24"/>
      <c r="N211" s="24"/>
      <c r="O211" s="161">
        <f t="shared" si="28"/>
        <v>0</v>
      </c>
      <c r="P211" s="277"/>
    </row>
    <row r="212" spans="1:16" ht="12.75">
      <c r="A212" s="235"/>
      <c r="B212" s="211"/>
      <c r="C212" s="188"/>
      <c r="D212" s="238"/>
      <c r="E212" s="82"/>
      <c r="F212" s="239"/>
      <c r="G212" s="191" t="s">
        <v>222</v>
      </c>
      <c r="H212" s="318"/>
      <c r="I212" s="350"/>
      <c r="J212" s="301"/>
      <c r="K212" s="301"/>
      <c r="L212" s="301"/>
      <c r="M212" s="57"/>
      <c r="N212" s="57"/>
      <c r="O212" s="161">
        <f t="shared" si="28"/>
        <v>0</v>
      </c>
      <c r="P212" s="277"/>
    </row>
    <row r="213" spans="1:16" ht="12.75">
      <c r="A213" s="235"/>
      <c r="B213" s="302" t="s">
        <v>13</v>
      </c>
      <c r="C213" s="188"/>
      <c r="D213" s="238"/>
      <c r="E213" s="240"/>
      <c r="F213" s="239"/>
      <c r="G213" s="192" t="s">
        <v>223</v>
      </c>
      <c r="H213" s="318"/>
      <c r="I213" s="350"/>
      <c r="J213" s="301">
        <f aca="true" t="shared" si="32" ref="J213:P213">SUM(J210:J212)</f>
        <v>3071.97</v>
      </c>
      <c r="K213" s="301">
        <f t="shared" si="32"/>
        <v>3071.97</v>
      </c>
      <c r="L213" s="301">
        <f t="shared" si="32"/>
        <v>0</v>
      </c>
      <c r="M213" s="57">
        <f t="shared" si="32"/>
        <v>0</v>
      </c>
      <c r="N213" s="57">
        <f t="shared" si="32"/>
        <v>0</v>
      </c>
      <c r="O213" s="57">
        <f t="shared" si="32"/>
        <v>0</v>
      </c>
      <c r="P213" s="57">
        <f t="shared" si="32"/>
        <v>3071.97</v>
      </c>
    </row>
    <row r="214" spans="1:16" ht="12.75" hidden="1">
      <c r="A214" s="234"/>
      <c r="B214" s="274"/>
      <c r="C214" s="117"/>
      <c r="D214" s="56"/>
      <c r="E214" s="55"/>
      <c r="F214" s="138"/>
      <c r="G214" s="191" t="s">
        <v>224</v>
      </c>
      <c r="H214" s="352"/>
      <c r="I214" s="337"/>
      <c r="J214" s="301"/>
      <c r="K214" s="301"/>
      <c r="L214" s="301"/>
      <c r="M214" s="57"/>
      <c r="N214" s="57"/>
      <c r="O214" s="286">
        <f>J214-M214-N214</f>
        <v>0</v>
      </c>
      <c r="P214" s="277"/>
    </row>
    <row r="215" spans="1:16" ht="13.5" customHeight="1" hidden="1">
      <c r="A215" s="235"/>
      <c r="B215" s="275"/>
      <c r="C215" s="130"/>
      <c r="D215" s="68"/>
      <c r="E215" s="198" t="s">
        <v>227</v>
      </c>
      <c r="F215" s="127"/>
      <c r="G215" s="191" t="s">
        <v>225</v>
      </c>
      <c r="H215" s="352"/>
      <c r="I215" s="350"/>
      <c r="J215" s="301"/>
      <c r="K215" s="301"/>
      <c r="L215" s="301"/>
      <c r="M215" s="57"/>
      <c r="N215" s="57"/>
      <c r="O215" s="286">
        <f aca="true" t="shared" si="33" ref="O215:O236">J215-M215-N215</f>
        <v>0</v>
      </c>
      <c r="P215" s="277"/>
    </row>
    <row r="216" spans="1:16" ht="12.75" customHeight="1" hidden="1">
      <c r="A216" s="235">
        <v>21</v>
      </c>
      <c r="B216" s="275" t="s">
        <v>77</v>
      </c>
      <c r="C216" s="197" t="s">
        <v>78</v>
      </c>
      <c r="D216" s="68"/>
      <c r="E216" s="82">
        <v>2015</v>
      </c>
      <c r="F216" s="197" t="s">
        <v>78</v>
      </c>
      <c r="G216" s="191" t="s">
        <v>219</v>
      </c>
      <c r="H216" s="352"/>
      <c r="I216" s="350"/>
      <c r="J216" s="301"/>
      <c r="K216" s="301"/>
      <c r="L216" s="301"/>
      <c r="M216" s="57"/>
      <c r="N216" s="57"/>
      <c r="O216" s="286">
        <f t="shared" si="33"/>
        <v>0</v>
      </c>
      <c r="P216" s="277"/>
    </row>
    <row r="217" spans="1:16" ht="12.75" hidden="1">
      <c r="A217" s="235"/>
      <c r="B217" s="275"/>
      <c r="C217" s="130"/>
      <c r="D217" s="68"/>
      <c r="E217" s="82"/>
      <c r="F217" s="127"/>
      <c r="G217" s="192" t="s">
        <v>226</v>
      </c>
      <c r="H217" s="352"/>
      <c r="I217" s="350"/>
      <c r="J217" s="301"/>
      <c r="K217" s="301"/>
      <c r="L217" s="301"/>
      <c r="M217" s="57"/>
      <c r="N217" s="57"/>
      <c r="O217" s="286">
        <f t="shared" si="33"/>
        <v>0</v>
      </c>
      <c r="P217" s="277"/>
    </row>
    <row r="218" spans="1:16" ht="12.75" hidden="1">
      <c r="A218" s="203"/>
      <c r="B218" s="243" t="s">
        <v>13</v>
      </c>
      <c r="C218" s="115"/>
      <c r="D218" s="54"/>
      <c r="E218" s="190"/>
      <c r="F218" s="154"/>
      <c r="G218" s="190"/>
      <c r="H218" s="352"/>
      <c r="I218" s="350"/>
      <c r="J218" s="301">
        <f aca="true" t="shared" si="34" ref="J218:O218">SUM(J214:J217)</f>
        <v>0</v>
      </c>
      <c r="K218" s="301">
        <f t="shared" si="34"/>
        <v>0</v>
      </c>
      <c r="L218" s="301">
        <f t="shared" si="34"/>
        <v>0</v>
      </c>
      <c r="M218" s="57">
        <f t="shared" si="34"/>
        <v>0</v>
      </c>
      <c r="N218" s="57">
        <f t="shared" si="34"/>
        <v>0</v>
      </c>
      <c r="O218" s="57">
        <f t="shared" si="34"/>
        <v>0</v>
      </c>
      <c r="P218" s="277"/>
    </row>
    <row r="219" spans="1:16" ht="12.75">
      <c r="A219" s="235"/>
      <c r="B219" s="211"/>
      <c r="C219" s="188"/>
      <c r="D219" s="238"/>
      <c r="E219" s="83"/>
      <c r="F219" s="239"/>
      <c r="G219" s="191" t="s">
        <v>230</v>
      </c>
      <c r="H219" s="352">
        <v>2608</v>
      </c>
      <c r="I219" s="320">
        <v>42825</v>
      </c>
      <c r="J219" s="342">
        <v>3974.08</v>
      </c>
      <c r="K219" s="342">
        <v>3974.08</v>
      </c>
      <c r="L219" s="301"/>
      <c r="M219" s="57"/>
      <c r="N219" s="57"/>
      <c r="O219" s="286">
        <f t="shared" si="33"/>
        <v>3974.08</v>
      </c>
      <c r="P219" s="277"/>
    </row>
    <row r="220" spans="1:16" ht="13.5" customHeight="1">
      <c r="A220" s="235">
        <v>23</v>
      </c>
      <c r="B220" s="211" t="s">
        <v>228</v>
      </c>
      <c r="C220" s="189" t="s">
        <v>14</v>
      </c>
      <c r="D220" s="238"/>
      <c r="E220" s="82" t="s">
        <v>99</v>
      </c>
      <c r="F220" s="193" t="s">
        <v>14</v>
      </c>
      <c r="G220" s="191" t="s">
        <v>231</v>
      </c>
      <c r="H220" s="352"/>
      <c r="I220" s="350"/>
      <c r="J220" s="301"/>
      <c r="K220" s="301"/>
      <c r="L220" s="301"/>
      <c r="M220" s="57"/>
      <c r="N220" s="57" t="s">
        <v>276</v>
      </c>
      <c r="O220" s="286">
        <v>0</v>
      </c>
      <c r="P220" s="277"/>
    </row>
    <row r="221" spans="1:16" ht="12.75">
      <c r="A221" s="235"/>
      <c r="B221" s="211" t="s">
        <v>229</v>
      </c>
      <c r="C221" s="188"/>
      <c r="D221" s="238"/>
      <c r="E221" s="82"/>
      <c r="F221" s="239"/>
      <c r="G221" s="191" t="s">
        <v>219</v>
      </c>
      <c r="H221" s="352"/>
      <c r="I221" s="350"/>
      <c r="J221" s="301"/>
      <c r="K221" s="301"/>
      <c r="L221" s="301"/>
      <c r="M221" s="57"/>
      <c r="N221" s="57"/>
      <c r="O221" s="286">
        <f t="shared" si="33"/>
        <v>0</v>
      </c>
      <c r="P221" s="277"/>
    </row>
    <row r="222" spans="1:16" ht="12.75">
      <c r="A222" s="235"/>
      <c r="B222" s="211"/>
      <c r="C222" s="188"/>
      <c r="D222" s="238"/>
      <c r="E222" s="82"/>
      <c r="F222" s="239"/>
      <c r="G222" s="192" t="s">
        <v>232</v>
      </c>
      <c r="H222" s="352"/>
      <c r="I222" s="350"/>
      <c r="J222" s="301"/>
      <c r="K222" s="301"/>
      <c r="L222" s="301"/>
      <c r="M222" s="57"/>
      <c r="N222" s="57"/>
      <c r="O222" s="286">
        <f t="shared" si="33"/>
        <v>0</v>
      </c>
      <c r="P222" s="277"/>
    </row>
    <row r="223" spans="1:16" ht="12.75">
      <c r="A223" s="203"/>
      <c r="B223" s="243" t="s">
        <v>13</v>
      </c>
      <c r="C223" s="117"/>
      <c r="D223" s="56"/>
      <c r="E223" s="190"/>
      <c r="F223" s="138"/>
      <c r="G223" s="55"/>
      <c r="H223" s="352"/>
      <c r="I223" s="350"/>
      <c r="J223" s="301">
        <f aca="true" t="shared" si="35" ref="J223:O223">SUM(J219:J222)</f>
        <v>3974.08</v>
      </c>
      <c r="K223" s="301">
        <f t="shared" si="35"/>
        <v>3974.08</v>
      </c>
      <c r="L223" s="301">
        <f t="shared" si="35"/>
        <v>0</v>
      </c>
      <c r="M223" s="57">
        <f t="shared" si="35"/>
        <v>0</v>
      </c>
      <c r="N223" s="57">
        <f t="shared" si="35"/>
        <v>0</v>
      </c>
      <c r="O223" s="57">
        <f t="shared" si="35"/>
        <v>3974.08</v>
      </c>
      <c r="P223" s="277"/>
    </row>
    <row r="224" spans="1:16" ht="12.75">
      <c r="A224" s="270"/>
      <c r="B224" s="274"/>
      <c r="C224" s="271"/>
      <c r="D224" s="33"/>
      <c r="E224" s="272"/>
      <c r="F224" s="183"/>
      <c r="G224" s="272"/>
      <c r="H224" s="318">
        <v>1131</v>
      </c>
      <c r="I224" s="320">
        <v>42825</v>
      </c>
      <c r="J224" s="318">
        <v>150.04</v>
      </c>
      <c r="K224" s="318">
        <v>150.04</v>
      </c>
      <c r="L224" s="318"/>
      <c r="M224" s="308"/>
      <c r="N224" s="308"/>
      <c r="O224" s="286">
        <f t="shared" si="33"/>
        <v>150.04</v>
      </c>
      <c r="P224" s="277"/>
    </row>
    <row r="225" spans="1:16" ht="12.75">
      <c r="A225" s="270">
        <v>24</v>
      </c>
      <c r="B225" s="275" t="s">
        <v>270</v>
      </c>
      <c r="C225" s="271"/>
      <c r="D225" s="33"/>
      <c r="E225" s="272"/>
      <c r="F225" s="183"/>
      <c r="G225" s="272"/>
      <c r="H225" s="318"/>
      <c r="I225" s="327"/>
      <c r="J225" s="328"/>
      <c r="K225" s="328"/>
      <c r="L225" s="328"/>
      <c r="M225" s="24"/>
      <c r="N225" s="24"/>
      <c r="O225" s="286">
        <f t="shared" si="33"/>
        <v>0</v>
      </c>
      <c r="P225" s="277"/>
    </row>
    <row r="226" spans="1:16" ht="12.75">
      <c r="A226" s="270"/>
      <c r="B226" s="275"/>
      <c r="C226" s="271"/>
      <c r="D226" s="33"/>
      <c r="E226" s="272"/>
      <c r="F226" s="183"/>
      <c r="G226" s="272"/>
      <c r="H226" s="318"/>
      <c r="I226" s="327"/>
      <c r="J226" s="328"/>
      <c r="K226" s="328"/>
      <c r="L226" s="328"/>
      <c r="M226" s="24"/>
      <c r="N226" s="24"/>
      <c r="O226" s="286">
        <f t="shared" si="33"/>
        <v>0</v>
      </c>
      <c r="P226" s="277"/>
    </row>
    <row r="227" spans="2:16" ht="12.75" customHeight="1">
      <c r="B227" s="294"/>
      <c r="H227" s="318"/>
      <c r="I227" s="321"/>
      <c r="J227" s="318"/>
      <c r="K227" s="318"/>
      <c r="L227" s="318"/>
      <c r="M227" s="277"/>
      <c r="N227" s="277"/>
      <c r="O227" s="286">
        <f t="shared" si="33"/>
        <v>0</v>
      </c>
      <c r="P227" s="277"/>
    </row>
    <row r="228" spans="1:16" ht="12.75">
      <c r="A228" s="269"/>
      <c r="B228" s="243" t="s">
        <v>13</v>
      </c>
      <c r="C228" s="218"/>
      <c r="D228" s="244"/>
      <c r="E228" s="55"/>
      <c r="F228" s="138"/>
      <c r="G228" s="55"/>
      <c r="H228" s="353">
        <f>SUM(H224:H227)</f>
        <v>1131</v>
      </c>
      <c r="I228" s="353">
        <f aca="true" t="shared" si="36" ref="I228:P228">SUM(I224:I227)</f>
        <v>42825</v>
      </c>
      <c r="J228" s="354">
        <f t="shared" si="36"/>
        <v>150.04</v>
      </c>
      <c r="K228" s="354">
        <f t="shared" si="36"/>
        <v>150.04</v>
      </c>
      <c r="L228" s="354">
        <f t="shared" si="36"/>
        <v>0</v>
      </c>
      <c r="M228" s="297">
        <f t="shared" si="36"/>
        <v>0</v>
      </c>
      <c r="N228" s="297">
        <f t="shared" si="36"/>
        <v>0</v>
      </c>
      <c r="O228" s="297">
        <f t="shared" si="36"/>
        <v>150.04</v>
      </c>
      <c r="P228" s="289">
        <f t="shared" si="36"/>
        <v>0</v>
      </c>
    </row>
    <row r="229" spans="1:16" ht="12.75">
      <c r="A229" s="241"/>
      <c r="B229" s="274"/>
      <c r="C229" s="218"/>
      <c r="D229" s="244"/>
      <c r="E229" s="55"/>
      <c r="F229" s="138"/>
      <c r="G229" s="222" t="s">
        <v>236</v>
      </c>
      <c r="H229" s="352">
        <v>322</v>
      </c>
      <c r="I229" s="320">
        <v>42825</v>
      </c>
      <c r="J229" s="342">
        <v>5757.32</v>
      </c>
      <c r="K229" s="342">
        <v>5757.32</v>
      </c>
      <c r="L229" s="301"/>
      <c r="M229" s="57"/>
      <c r="N229" s="57"/>
      <c r="O229" s="286">
        <f t="shared" si="33"/>
        <v>5757.32</v>
      </c>
      <c r="P229" s="277"/>
    </row>
    <row r="230" spans="1:16" ht="14.25" customHeight="1">
      <c r="A230" s="242">
        <v>25</v>
      </c>
      <c r="B230" s="275" t="s">
        <v>234</v>
      </c>
      <c r="C230" s="186" t="s">
        <v>14</v>
      </c>
      <c r="D230" s="238"/>
      <c r="E230" s="198" t="s">
        <v>227</v>
      </c>
      <c r="F230" s="193" t="s">
        <v>14</v>
      </c>
      <c r="G230" s="191" t="s">
        <v>237</v>
      </c>
      <c r="H230" s="352">
        <v>341</v>
      </c>
      <c r="I230" s="320">
        <v>42855</v>
      </c>
      <c r="J230" s="342">
        <v>1783.24</v>
      </c>
      <c r="K230" s="342">
        <v>1783.24</v>
      </c>
      <c r="L230" s="301"/>
      <c r="M230" s="57"/>
      <c r="N230" s="57"/>
      <c r="O230" s="286">
        <v>0</v>
      </c>
      <c r="P230" s="342">
        <v>1783.24</v>
      </c>
    </row>
    <row r="231" spans="1:16" ht="12.75">
      <c r="A231" s="242"/>
      <c r="B231" s="275" t="s">
        <v>235</v>
      </c>
      <c r="C231" s="219"/>
      <c r="D231" s="238"/>
      <c r="E231" s="82">
        <v>2015</v>
      </c>
      <c r="F231" s="127"/>
      <c r="G231" s="191" t="s">
        <v>219</v>
      </c>
      <c r="H231" s="352"/>
      <c r="I231" s="350"/>
      <c r="J231" s="301"/>
      <c r="K231" s="301"/>
      <c r="L231" s="301"/>
      <c r="M231" s="57"/>
      <c r="N231" s="57"/>
      <c r="O231" s="286">
        <f t="shared" si="33"/>
        <v>0</v>
      </c>
      <c r="P231" s="277"/>
    </row>
    <row r="232" spans="1:16" ht="12.75">
      <c r="A232" s="242"/>
      <c r="B232" s="275"/>
      <c r="C232" s="219"/>
      <c r="D232" s="238"/>
      <c r="E232" s="83"/>
      <c r="F232" s="127"/>
      <c r="G232" s="192" t="s">
        <v>238</v>
      </c>
      <c r="H232" s="352"/>
      <c r="I232" s="350"/>
      <c r="J232" s="301"/>
      <c r="K232" s="301"/>
      <c r="L232" s="301"/>
      <c r="M232" s="57"/>
      <c r="N232" s="57"/>
      <c r="O232" s="286">
        <f t="shared" si="33"/>
        <v>0</v>
      </c>
      <c r="P232" s="277"/>
    </row>
    <row r="233" spans="1:16" ht="12.75">
      <c r="A233" s="209"/>
      <c r="B233" s="208"/>
      <c r="C233" s="220"/>
      <c r="D233" s="221"/>
      <c r="E233" s="126"/>
      <c r="F233" s="139"/>
      <c r="G233" s="126"/>
      <c r="H233" s="352"/>
      <c r="I233" s="350"/>
      <c r="J233" s="301"/>
      <c r="K233" s="301"/>
      <c r="L233" s="301"/>
      <c r="M233" s="57"/>
      <c r="N233" s="57"/>
      <c r="O233" s="286">
        <f t="shared" si="33"/>
        <v>0</v>
      </c>
      <c r="P233" s="277"/>
    </row>
    <row r="234" spans="1:16" ht="12.75">
      <c r="A234" s="203"/>
      <c r="B234" s="210" t="s">
        <v>13</v>
      </c>
      <c r="C234" s="217"/>
      <c r="D234" s="17"/>
      <c r="E234" s="126"/>
      <c r="F234" s="139"/>
      <c r="G234" s="126"/>
      <c r="H234" s="318"/>
      <c r="I234" s="350"/>
      <c r="J234" s="301">
        <f aca="true" t="shared" si="37" ref="J234:P234">SUM(J229:J233)</f>
        <v>7540.5599999999995</v>
      </c>
      <c r="K234" s="301">
        <f t="shared" si="37"/>
        <v>7540.5599999999995</v>
      </c>
      <c r="L234" s="301">
        <f t="shared" si="37"/>
        <v>0</v>
      </c>
      <c r="M234" s="57">
        <f t="shared" si="37"/>
        <v>0</v>
      </c>
      <c r="N234" s="57">
        <f t="shared" si="37"/>
        <v>0</v>
      </c>
      <c r="O234" s="57">
        <f t="shared" si="37"/>
        <v>5757.32</v>
      </c>
      <c r="P234" s="57">
        <f t="shared" si="37"/>
        <v>1783.24</v>
      </c>
    </row>
    <row r="235" spans="1:16" ht="12.75" hidden="1">
      <c r="A235" s="312"/>
      <c r="B235" s="314"/>
      <c r="C235" s="217"/>
      <c r="D235" s="17"/>
      <c r="E235" s="126"/>
      <c r="F235" s="139"/>
      <c r="G235" s="126"/>
      <c r="H235" s="318"/>
      <c r="I235" s="333"/>
      <c r="J235" s="342"/>
      <c r="K235" s="301"/>
      <c r="L235" s="301">
        <v>0</v>
      </c>
      <c r="M235" s="57"/>
      <c r="N235" s="57"/>
      <c r="O235" s="286">
        <f t="shared" si="33"/>
        <v>0</v>
      </c>
      <c r="P235" s="277"/>
    </row>
    <row r="236" spans="1:16" ht="12.75" hidden="1">
      <c r="A236" s="312">
        <v>23</v>
      </c>
      <c r="B236" s="211" t="s">
        <v>31</v>
      </c>
      <c r="C236" s="217"/>
      <c r="D236" s="17"/>
      <c r="E236" s="126"/>
      <c r="F236" s="139"/>
      <c r="G236" s="126"/>
      <c r="H236" s="318"/>
      <c r="I236" s="333"/>
      <c r="J236" s="342"/>
      <c r="K236" s="342"/>
      <c r="L236" s="301">
        <v>0</v>
      </c>
      <c r="M236" s="57"/>
      <c r="N236" s="57"/>
      <c r="O236" s="286">
        <f t="shared" si="33"/>
        <v>0</v>
      </c>
      <c r="P236" s="277"/>
    </row>
    <row r="237" spans="1:16" ht="12.75" hidden="1">
      <c r="A237" s="312"/>
      <c r="B237" s="211"/>
      <c r="C237" s="217"/>
      <c r="D237" s="17"/>
      <c r="E237" s="126"/>
      <c r="F237" s="139"/>
      <c r="G237" s="126"/>
      <c r="H237" s="318"/>
      <c r="I237" s="350"/>
      <c r="J237" s="301"/>
      <c r="K237" s="301"/>
      <c r="L237" s="301"/>
      <c r="M237" s="57"/>
      <c r="N237" s="57"/>
      <c r="O237" s="57"/>
      <c r="P237" s="277"/>
    </row>
    <row r="238" spans="1:16" ht="12.75" hidden="1">
      <c r="A238" s="209"/>
      <c r="B238" s="263"/>
      <c r="C238" s="217"/>
      <c r="D238" s="17"/>
      <c r="E238" s="126"/>
      <c r="F238" s="139"/>
      <c r="G238" s="126"/>
      <c r="H238" s="318"/>
      <c r="I238" s="350"/>
      <c r="J238" s="301"/>
      <c r="K238" s="301"/>
      <c r="L238" s="301"/>
      <c r="M238" s="57"/>
      <c r="N238" s="57"/>
      <c r="O238" s="57"/>
      <c r="P238" s="277"/>
    </row>
    <row r="239" spans="1:16" ht="12.75" hidden="1">
      <c r="A239" s="209"/>
      <c r="B239" s="208" t="s">
        <v>13</v>
      </c>
      <c r="C239" s="217"/>
      <c r="D239" s="17"/>
      <c r="E239" s="126"/>
      <c r="F239" s="139"/>
      <c r="G239" s="126"/>
      <c r="H239" s="318"/>
      <c r="I239" s="350"/>
      <c r="J239" s="341">
        <f aca="true" t="shared" si="38" ref="J239:O239">E239-H239-I239</f>
        <v>0</v>
      </c>
      <c r="K239" s="341">
        <f t="shared" si="38"/>
        <v>0</v>
      </c>
      <c r="L239" s="341">
        <f t="shared" si="38"/>
        <v>0</v>
      </c>
      <c r="M239" s="286">
        <f t="shared" si="38"/>
        <v>0</v>
      </c>
      <c r="N239" s="286">
        <f t="shared" si="38"/>
        <v>0</v>
      </c>
      <c r="O239" s="286">
        <f t="shared" si="38"/>
        <v>0</v>
      </c>
      <c r="P239" s="277"/>
    </row>
    <row r="240" spans="1:16" ht="12.75" hidden="1">
      <c r="A240" s="315"/>
      <c r="B240" s="290"/>
      <c r="H240" s="318"/>
      <c r="I240" s="333"/>
      <c r="J240" s="318"/>
      <c r="K240" s="318"/>
      <c r="L240" s="318"/>
      <c r="M240" s="308"/>
      <c r="N240" s="308"/>
      <c r="O240" s="286">
        <f>J240-M240-N240</f>
        <v>0</v>
      </c>
      <c r="P240" s="308"/>
    </row>
    <row r="241" spans="1:16" ht="12.75" hidden="1">
      <c r="A241" s="311">
        <v>24</v>
      </c>
      <c r="B241" s="316" t="s">
        <v>274</v>
      </c>
      <c r="H241" s="318"/>
      <c r="I241" s="321"/>
      <c r="J241" s="318"/>
      <c r="K241" s="318"/>
      <c r="L241" s="318"/>
      <c r="M241" s="308"/>
      <c r="N241" s="308"/>
      <c r="O241" s="286">
        <f>J241-M241-N241</f>
        <v>0</v>
      </c>
      <c r="P241" s="308"/>
    </row>
    <row r="242" spans="1:16" ht="12.75" hidden="1">
      <c r="A242" s="311"/>
      <c r="B242" s="316" t="s">
        <v>275</v>
      </c>
      <c r="H242" s="318"/>
      <c r="I242" s="321"/>
      <c r="J242" s="318"/>
      <c r="K242" s="318"/>
      <c r="L242" s="318"/>
      <c r="M242" s="308"/>
      <c r="N242" s="308"/>
      <c r="O242" s="286">
        <f>J242-M242-N242</f>
        <v>0</v>
      </c>
      <c r="P242" s="308"/>
    </row>
    <row r="243" spans="1:16" ht="12.75" hidden="1">
      <c r="A243" s="311"/>
      <c r="B243" s="294"/>
      <c r="H243" s="318"/>
      <c r="I243" s="321"/>
      <c r="J243" s="318"/>
      <c r="K243" s="318"/>
      <c r="L243" s="318"/>
      <c r="M243" s="308"/>
      <c r="N243" s="308"/>
      <c r="O243" s="286">
        <f>J243-M243-N243</f>
        <v>0</v>
      </c>
      <c r="P243" s="308"/>
    </row>
    <row r="244" spans="1:16" ht="12.75" hidden="1">
      <c r="A244" s="203"/>
      <c r="B244" s="208" t="s">
        <v>13</v>
      </c>
      <c r="H244" s="318"/>
      <c r="I244" s="321"/>
      <c r="J244" s="341">
        <f aca="true" t="shared" si="39" ref="J244:O244">SUM(J239:J243)</f>
        <v>0</v>
      </c>
      <c r="K244" s="341">
        <f t="shared" si="39"/>
        <v>0</v>
      </c>
      <c r="L244" s="341">
        <f t="shared" si="39"/>
        <v>0</v>
      </c>
      <c r="M244" s="286">
        <f t="shared" si="39"/>
        <v>0</v>
      </c>
      <c r="N244" s="286">
        <f t="shared" si="39"/>
        <v>0</v>
      </c>
      <c r="O244" s="286">
        <f t="shared" si="39"/>
        <v>0</v>
      </c>
      <c r="P244" s="308"/>
    </row>
    <row r="245" spans="1:23" ht="12.75">
      <c r="A245" s="212"/>
      <c r="B245" s="213" t="s">
        <v>21</v>
      </c>
      <c r="C245" s="196"/>
      <c r="D245" s="195"/>
      <c r="E245" s="195"/>
      <c r="F245" s="195"/>
      <c r="G245" s="195"/>
      <c r="H245" s="318"/>
      <c r="I245" s="355"/>
      <c r="J245" s="328">
        <f aca="true" t="shared" si="40" ref="J245:P245">J24+J43+J49+J54+J59+J65+J70+J75+J96+J105+J116+J125+J143+J148+J152+J157+J162+J167+J173+J178+J183+J188+J193+J198+J203+J209+J213+J223+J218+J228+J234+J239+J244</f>
        <v>531880.1500000001</v>
      </c>
      <c r="K245" s="328">
        <f t="shared" si="40"/>
        <v>527040.37</v>
      </c>
      <c r="L245" s="328">
        <f t="shared" si="40"/>
        <v>0</v>
      </c>
      <c r="M245" s="328">
        <f t="shared" si="40"/>
        <v>13907.32</v>
      </c>
      <c r="N245" s="328">
        <f t="shared" si="40"/>
        <v>4839.78</v>
      </c>
      <c r="O245" s="328">
        <f t="shared" si="40"/>
        <v>349999.99999999994</v>
      </c>
      <c r="P245" s="328">
        <f t="shared" si="40"/>
        <v>163133.05000000005</v>
      </c>
      <c r="W245" s="362"/>
    </row>
    <row r="246" spans="8:16" ht="12.75">
      <c r="H246" s="245"/>
      <c r="I246" s="98"/>
      <c r="J246" s="1"/>
      <c r="O246" s="123"/>
      <c r="P246" s="6"/>
    </row>
    <row r="247" spans="1:22" ht="17.25" customHeight="1">
      <c r="A247" s="128"/>
      <c r="C247" s="141"/>
      <c r="D247" s="98"/>
      <c r="E247" s="41"/>
      <c r="I247" s="443"/>
      <c r="J247" s="443"/>
      <c r="K247" s="443"/>
      <c r="L247" s="246"/>
      <c r="M247" s="466"/>
      <c r="N247" s="466"/>
      <c r="O247" s="466"/>
      <c r="P247" s="466"/>
      <c r="Q247" s="466"/>
      <c r="R247" s="466"/>
      <c r="S247" s="466"/>
      <c r="T247" s="466"/>
      <c r="U247" s="466"/>
      <c r="V247" s="466"/>
    </row>
    <row r="248" spans="1:17" ht="17.25" customHeight="1">
      <c r="A248" s="140"/>
      <c r="B248" s="128"/>
      <c r="C248" s="142"/>
      <c r="D248" s="49"/>
      <c r="E248" s="42"/>
      <c r="I248" s="49"/>
      <c r="J248" s="45"/>
      <c r="K248" s="39"/>
      <c r="L248" s="41"/>
      <c r="M248" s="253"/>
      <c r="N248" s="253"/>
      <c r="O248" s="276"/>
      <c r="P248" s="276"/>
      <c r="Q248" s="276"/>
    </row>
    <row r="249" spans="1:15" ht="17.25" customHeight="1">
      <c r="A249" s="38"/>
      <c r="B249" s="295"/>
      <c r="C249" s="36"/>
      <c r="D249" s="98"/>
      <c r="E249" s="40"/>
      <c r="F249" s="121"/>
      <c r="G249" s="39"/>
      <c r="H249" s="247"/>
      <c r="I249" s="49"/>
      <c r="J249" s="50"/>
      <c r="K249" s="45"/>
      <c r="L249" s="298"/>
      <c r="M249" s="6"/>
      <c r="N249" s="43"/>
      <c r="O249" s="43"/>
    </row>
    <row r="250" spans="1:15" ht="12.75">
      <c r="A250" s="38"/>
      <c r="B250" s="296"/>
      <c r="C250" s="36"/>
      <c r="D250" s="99"/>
      <c r="E250" s="48"/>
      <c r="F250" s="121"/>
      <c r="G250" s="81"/>
      <c r="H250" s="81"/>
      <c r="I250" s="49"/>
      <c r="J250" s="50"/>
      <c r="K250" s="51"/>
      <c r="L250" s="299"/>
      <c r="M250" s="6"/>
      <c r="N250" s="43"/>
      <c r="O250" s="43"/>
    </row>
    <row r="251" spans="1:15" ht="12.75">
      <c r="A251" s="38"/>
      <c r="B251" s="296"/>
      <c r="C251" s="143"/>
      <c r="D251" s="100"/>
      <c r="E251" s="6"/>
      <c r="F251" s="225"/>
      <c r="G251" s="38"/>
      <c r="I251" s="100"/>
      <c r="J251" s="43"/>
      <c r="K251" s="2"/>
      <c r="L251" s="300"/>
      <c r="M251" s="229"/>
      <c r="N251" s="229"/>
      <c r="O251" s="229"/>
    </row>
    <row r="252" spans="1:15" ht="14.25" customHeight="1">
      <c r="A252" s="38"/>
      <c r="B252" s="313"/>
      <c r="C252" s="143"/>
      <c r="D252" s="100"/>
      <c r="E252" s="6"/>
      <c r="F252" s="53"/>
      <c r="G252" s="38"/>
      <c r="K252" s="2"/>
      <c r="L252" s="300"/>
      <c r="M252" s="230"/>
      <c r="N252" s="230"/>
      <c r="O252" s="230"/>
    </row>
    <row r="253" ht="18.75" customHeight="1"/>
    <row r="254" ht="12" customHeight="1"/>
    <row r="255" ht="15" customHeight="1"/>
    <row r="256" ht="15" customHeight="1"/>
  </sheetData>
  <sheetProtection/>
  <mergeCells count="106">
    <mergeCell ref="G117:G124"/>
    <mergeCell ref="F117:F124"/>
    <mergeCell ref="G126:G142"/>
    <mergeCell ref="F126:F142"/>
    <mergeCell ref="F106:F115"/>
    <mergeCell ref="M247:V247"/>
    <mergeCell ref="B117:B124"/>
    <mergeCell ref="C117:C124"/>
    <mergeCell ref="D117:D124"/>
    <mergeCell ref="E117:E124"/>
    <mergeCell ref="G144:G147"/>
    <mergeCell ref="F144:F147"/>
    <mergeCell ref="E144:E147"/>
    <mergeCell ref="D144:D147"/>
    <mergeCell ref="C144:C147"/>
    <mergeCell ref="F50:F53"/>
    <mergeCell ref="G106:G115"/>
    <mergeCell ref="D106:D115"/>
    <mergeCell ref="E106:E115"/>
    <mergeCell ref="A126:A142"/>
    <mergeCell ref="A117:A124"/>
    <mergeCell ref="B126:B142"/>
    <mergeCell ref="E126:E142"/>
    <mergeCell ref="D126:D142"/>
    <mergeCell ref="C126:C142"/>
    <mergeCell ref="B25:B42"/>
    <mergeCell ref="C25:C42"/>
    <mergeCell ref="D25:D42"/>
    <mergeCell ref="E25:E42"/>
    <mergeCell ref="C60:C64"/>
    <mergeCell ref="C66:C69"/>
    <mergeCell ref="D66:D69"/>
    <mergeCell ref="E66:E69"/>
    <mergeCell ref="G6:G7"/>
    <mergeCell ref="H6:J6"/>
    <mergeCell ref="G71:G74"/>
    <mergeCell ref="D55:D58"/>
    <mergeCell ref="G8:G23"/>
    <mergeCell ref="G97:G104"/>
    <mergeCell ref="G25:G42"/>
    <mergeCell ref="F25:F42"/>
    <mergeCell ref="F44:F48"/>
    <mergeCell ref="G60:G64"/>
    <mergeCell ref="F55:F58"/>
    <mergeCell ref="G55:G58"/>
    <mergeCell ref="G66:G69"/>
    <mergeCell ref="F76:F95"/>
    <mergeCell ref="F66:F69"/>
    <mergeCell ref="F71:F73"/>
    <mergeCell ref="N6:N7"/>
    <mergeCell ref="D8:D23"/>
    <mergeCell ref="F97:F104"/>
    <mergeCell ref="D76:D95"/>
    <mergeCell ref="E76:E95"/>
    <mergeCell ref="D71:D73"/>
    <mergeCell ref="E71:E73"/>
    <mergeCell ref="E55:E58"/>
    <mergeCell ref="G50:G53"/>
    <mergeCell ref="G44:G48"/>
    <mergeCell ref="C106:C115"/>
    <mergeCell ref="A97:A104"/>
    <mergeCell ref="B97:B104"/>
    <mergeCell ref="B76:B95"/>
    <mergeCell ref="C76:C95"/>
    <mergeCell ref="A60:A64"/>
    <mergeCell ref="B60:B64"/>
    <mergeCell ref="A66:A69"/>
    <mergeCell ref="B66:B69"/>
    <mergeCell ref="D97:D104"/>
    <mergeCell ref="E97:E104"/>
    <mergeCell ref="B55:B58"/>
    <mergeCell ref="C55:C58"/>
    <mergeCell ref="B71:B73"/>
    <mergeCell ref="C71:C73"/>
    <mergeCell ref="D60:D64"/>
    <mergeCell ref="E60:E64"/>
    <mergeCell ref="A8:A23"/>
    <mergeCell ref="C6:C7"/>
    <mergeCell ref="B8:B23"/>
    <mergeCell ref="A6:A7"/>
    <mergeCell ref="B6:B7"/>
    <mergeCell ref="B144:B147"/>
    <mergeCell ref="A144:A147"/>
    <mergeCell ref="C97:C104"/>
    <mergeCell ref="A106:A115"/>
    <mergeCell ref="B106:B115"/>
    <mergeCell ref="A50:A53"/>
    <mergeCell ref="B50:B53"/>
    <mergeCell ref="C50:C53"/>
    <mergeCell ref="E50:E53"/>
    <mergeCell ref="F8:F23"/>
    <mergeCell ref="E8:E23"/>
    <mergeCell ref="C8:C23"/>
    <mergeCell ref="A25:A42"/>
    <mergeCell ref="D44:D48"/>
    <mergeCell ref="E44:E48"/>
    <mergeCell ref="I247:K247"/>
    <mergeCell ref="A44:A48"/>
    <mergeCell ref="B44:B48"/>
    <mergeCell ref="C44:C48"/>
    <mergeCell ref="F6:F7"/>
    <mergeCell ref="D50:D53"/>
    <mergeCell ref="F60:F64"/>
    <mergeCell ref="A76:A95"/>
    <mergeCell ref="A55:A58"/>
    <mergeCell ref="A71:A73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2017-05-18T11:09:35Z</cp:lastPrinted>
  <dcterms:created xsi:type="dcterms:W3CDTF">2010-01-07T12:01:16Z</dcterms:created>
  <dcterms:modified xsi:type="dcterms:W3CDTF">2017-05-29T06:24:05Z</dcterms:modified>
  <cp:category/>
  <cp:version/>
  <cp:contentType/>
  <cp:contentStatus/>
</cp:coreProperties>
</file>